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1" l="1"/>
  <c r="F15" i="1"/>
  <c r="G15" i="1"/>
  <c r="C12" i="1"/>
  <c r="F12" i="1"/>
  <c r="G12" i="1"/>
  <c r="C13" i="1"/>
  <c r="F13" i="1"/>
  <c r="G13" i="1"/>
  <c r="C14" i="1"/>
  <c r="F14" i="1"/>
  <c r="G14" i="1"/>
  <c r="C11" i="1"/>
  <c r="I11" i="1"/>
  <c r="F11" i="1"/>
  <c r="G11" i="1"/>
  <c r="A1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0" i="1"/>
  <c r="F5" i="1"/>
  <c r="G10" i="1"/>
</calcChain>
</file>

<file path=xl/sharedStrings.xml><?xml version="1.0" encoding="utf-8"?>
<sst xmlns="http://schemas.openxmlformats.org/spreadsheetml/2006/main" count="250" uniqueCount="157">
  <si>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</si>
  <si>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</si>
  <si>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</si>
  <si>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</si>
  <si>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</si>
  <si>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</si>
  <si>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</si>
  <si>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</si>
  <si>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</si>
  <si>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</si>
  <si>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</si>
  <si>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</si>
  <si>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</si>
  <si>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</si>
  <si>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</si>
  <si>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</si>
  <si>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</si>
  <si>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</si>
  <si>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</si>
  <si>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</si>
  <si>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</si>
  <si>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</si>
  <si>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</si>
  <si>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</si>
  <si>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</si>
  <si>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</si>
  <si>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</si>
  <si>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</si>
  <si>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</si>
  <si>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</si>
  <si>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</si>
  <si>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</si>
  <si>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</si>
  <si>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</si>
  <si>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</si>
  <si>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</si>
  <si>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</si>
  <si>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</si>
  <si>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</si>
  <si>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</si>
  <si>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</si>
  <si>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</si>
  <si>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</si>
  <si>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</si>
  <si>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</si>
  <si>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</si>
  <si>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</si>
  <si>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</si>
  <si>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</si>
  <si>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</si>
  <si>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</si>
  <si>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</si>
  <si>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</si>
  <si>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</si>
  <si>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</si>
  <si>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</si>
  <si>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</si>
  <si>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</si>
  <si>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</si>
  <si>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</si>
  <si>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</si>
  <si>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</si>
  <si>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</si>
  <si>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</si>
  <si>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</si>
  <si>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</si>
  <si>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</si>
  <si>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</si>
  <si>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</si>
  <si>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</si>
  <si>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</si>
  <si>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</si>
  <si>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</si>
  <si>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</si>
  <si>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</si>
  <si>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</si>
  <si>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</si>
  <si>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</si>
  <si>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</si>
  <si>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</si>
  <si>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</si>
  <si>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</si>
  <si>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</si>
  <si>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</si>
  <si>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</si>
  <si>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</si>
  <si>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</si>
  <si>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</si>
  <si>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</si>
  <si>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</si>
  <si>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</si>
  <si>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</si>
  <si>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</si>
  <si>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</si>
  <si>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</si>
  <si>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</si>
  <si>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</si>
  <si>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</si>
  <si>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</si>
  <si>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</si>
  <si>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</si>
  <si>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</si>
  <si>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</si>
  <si>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</si>
  <si>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</si>
  <si>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</si>
  <si>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</si>
  <si>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</si>
  <si>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</si>
  <si>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</si>
  <si>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</si>
  <si>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</si>
  <si>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</si>
  <si>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</si>
  <si>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</si>
  <si>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</si>
  <si>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</si>
  <si>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</si>
  <si>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</si>
  <si>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</si>
  <si>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</si>
  <si>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</si>
  <si>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</si>
  <si>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</si>
  <si>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</si>
  <si>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</si>
  <si>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</si>
  <si>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</si>
  <si>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</si>
  <si>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</si>
  <si>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</si>
  <si>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</si>
  <si>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</si>
  <si>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</si>
  <si>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</si>
  <si>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</si>
  <si>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</si>
  <si>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</si>
  <si>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</si>
  <si>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</si>
  <si>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</si>
  <si>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</si>
  <si>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</si>
  <si>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</si>
  <si>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</si>
  <si>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</si>
  <si>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</si>
  <si>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</si>
  <si>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</si>
  <si>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Cristhian Bello</t>
  </si>
  <si>
    <t>Funciones</t>
  </si>
  <si>
    <t>IMG03</t>
  </si>
  <si>
    <t>IMG04</t>
  </si>
  <si>
    <t>IMG05</t>
  </si>
  <si>
    <t>IMG06</t>
  </si>
  <si>
    <t>Eliminar el resaltado del elemento,  modificar las imagenes para que el diseño de cada diagrama sagital del motor sea similar,  se puede hacer las letras en times new romman  cursiva.</t>
  </si>
  <si>
    <t>MA_11_01_REC40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</si>
</sst>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1" fontId="2" fillId="9" borderId="5" xfId="0" applyNumberFormat="1" applyFont="1" applyFill="1" applyBorder="1" applyAlignment="1">
      <alignment vertical="center" wrapText="1"/>
    </xf>
    <xf numFmtId="0" fontId="6" fillId="9" borderId="5" xfId="0" applyFont="1" applyFill="1" applyBorder="1" applyAlignment="1">
      <alignment horizontal="left"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20" fillId="9" borderId="0" xfId="0" applyFont="1" applyFill="1" applyAlignment="1">
      <alignment vertical="center" wrapText="1"/>
    </xf>
    <xf numFmtId="0" fontId="0" fillId="9" borderId="5" xfId="0" applyFill="1" applyBorder="1"/>
    <xf numFmtId="0" fontId="0" fillId="9" borderId="0" xfId="0" applyFill="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1766454</xdr:colOff>
      <xdr:row>9</xdr:row>
      <xdr:rowOff>623454</xdr:rowOff>
    </xdr:from>
    <xdr:to>
      <xdr:col>9</xdr:col>
      <xdr:colOff>4321694</xdr:colOff>
      <xdr:row>9</xdr:row>
      <xdr:rowOff>2233814</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42227" y="2597727"/>
          <a:ext cx="2555240" cy="1610360"/>
        </a:xfrm>
        <a:prstGeom prst="rect">
          <a:avLst/>
        </a:prstGeom>
        <a:noFill/>
        <a:ln>
          <a:noFill/>
        </a:ln>
      </xdr:spPr>
    </xdr:pic>
    <xdr:clientData/>
  </xdr:twoCellAnchor>
  <xdr:twoCellAnchor editAs="oneCell">
    <xdr:from>
      <xdr:col>9</xdr:col>
      <xdr:colOff>1506682</xdr:colOff>
      <xdr:row>10</xdr:row>
      <xdr:rowOff>571500</xdr:rowOff>
    </xdr:from>
    <xdr:to>
      <xdr:col>9</xdr:col>
      <xdr:colOff>4097482</xdr:colOff>
      <xdr:row>10</xdr:row>
      <xdr:rowOff>2029460</xdr:rowOff>
    </xdr:to>
    <xdr:pic>
      <xdr:nvPicPr>
        <xdr:cNvPr id="5" name="Imagen 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82455" y="5507182"/>
          <a:ext cx="2590800" cy="1457960"/>
        </a:xfrm>
        <a:prstGeom prst="rect">
          <a:avLst/>
        </a:prstGeom>
        <a:noFill/>
        <a:ln>
          <a:noFill/>
        </a:ln>
      </xdr:spPr>
    </xdr:pic>
    <xdr:clientData/>
  </xdr:twoCellAnchor>
  <xdr:twoCellAnchor editAs="oneCell">
    <xdr:from>
      <xdr:col>9</xdr:col>
      <xdr:colOff>1627910</xdr:colOff>
      <xdr:row>11</xdr:row>
      <xdr:rowOff>467591</xdr:rowOff>
    </xdr:from>
    <xdr:to>
      <xdr:col>9</xdr:col>
      <xdr:colOff>4213630</xdr:colOff>
      <xdr:row>11</xdr:row>
      <xdr:rowOff>1956031</xdr:rowOff>
    </xdr:to>
    <xdr:pic>
      <xdr:nvPicPr>
        <xdr:cNvPr id="6" name="Imagen 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603683" y="8052955"/>
          <a:ext cx="2585720" cy="1488440"/>
        </a:xfrm>
        <a:prstGeom prst="rect">
          <a:avLst/>
        </a:prstGeom>
        <a:noFill/>
        <a:ln>
          <a:noFill/>
        </a:ln>
      </xdr:spPr>
    </xdr:pic>
    <xdr:clientData/>
  </xdr:twoCellAnchor>
  <xdr:twoCellAnchor editAs="oneCell">
    <xdr:from>
      <xdr:col>9</xdr:col>
      <xdr:colOff>1835727</xdr:colOff>
      <xdr:row>12</xdr:row>
      <xdr:rowOff>415637</xdr:rowOff>
    </xdr:from>
    <xdr:to>
      <xdr:col>9</xdr:col>
      <xdr:colOff>4446847</xdr:colOff>
      <xdr:row>12</xdr:row>
      <xdr:rowOff>1980277</xdr:rowOff>
    </xdr:to>
    <xdr:pic>
      <xdr:nvPicPr>
        <xdr:cNvPr id="7" name="Imagen 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11500" y="10633364"/>
          <a:ext cx="2611120" cy="1564640"/>
        </a:xfrm>
        <a:prstGeom prst="rect">
          <a:avLst/>
        </a:prstGeom>
        <a:noFill/>
        <a:ln>
          <a:noFill/>
        </a:ln>
      </xdr:spPr>
    </xdr:pic>
    <xdr:clientData/>
  </xdr:twoCellAnchor>
  <xdr:twoCellAnchor editAs="oneCell">
    <xdr:from>
      <xdr:col>9</xdr:col>
      <xdr:colOff>1835727</xdr:colOff>
      <xdr:row>13</xdr:row>
      <xdr:rowOff>588818</xdr:rowOff>
    </xdr:from>
    <xdr:to>
      <xdr:col>9</xdr:col>
      <xdr:colOff>4426527</xdr:colOff>
      <xdr:row>13</xdr:row>
      <xdr:rowOff>2067098</xdr:rowOff>
    </xdr:to>
    <xdr:pic>
      <xdr:nvPicPr>
        <xdr:cNvPr id="8" name="Imagen 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811500" y="13075227"/>
          <a:ext cx="2590800" cy="1478280"/>
        </a:xfrm>
        <a:prstGeom prst="rect">
          <a:avLst/>
        </a:prstGeom>
        <a:noFill/>
        <a:ln>
          <a:noFill/>
        </a:ln>
      </xdr:spPr>
    </xdr:pic>
    <xdr:clientData/>
  </xdr:twoCellAnchor>
  <xdr:twoCellAnchor editAs="oneCell">
    <xdr:from>
      <xdr:col>9</xdr:col>
      <xdr:colOff>1749136</xdr:colOff>
      <xdr:row>14</xdr:row>
      <xdr:rowOff>1021772</xdr:rowOff>
    </xdr:from>
    <xdr:to>
      <xdr:col>9</xdr:col>
      <xdr:colOff>4294216</xdr:colOff>
      <xdr:row>14</xdr:row>
      <xdr:rowOff>2561012</xdr:rowOff>
    </xdr:to>
    <xdr:pic>
      <xdr:nvPicPr>
        <xdr:cNvPr id="9" name="Imagen 8"/>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724909" y="16227136"/>
          <a:ext cx="2545080" cy="15392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70" zoomScaleNormal="70" zoomScalePageLayoutView="140" workbookViewId="0">
      <pane ySplit="9" topLeftCell="A15" activePane="bottomLeft" state="frozen"/>
      <selection pane="bottomLeft" activeCell="A15" sqref="A15"/>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3" t="s">
        <v>21</v>
      </c>
      <c r="D2" s="74"/>
      <c r="F2" s="66" t="s">
        <v>0</v>
      </c>
      <c r="G2" s="67"/>
      <c r="H2" s="42"/>
      <c r="I2" s="42"/>
      <c r="J2" s="16"/>
    </row>
    <row r="3" spans="1:16" ht="15.75" x14ac:dyDescent="0.25">
      <c r="A3" s="1"/>
      <c r="B3" s="4" t="s">
        <v>8</v>
      </c>
      <c r="C3" s="75">
        <v>11</v>
      </c>
      <c r="D3" s="76"/>
      <c r="F3" s="68"/>
      <c r="G3" s="69"/>
      <c r="H3" s="42"/>
      <c r="I3" s="42"/>
      <c r="J3" s="16"/>
    </row>
    <row r="4" spans="1:16" ht="16.5" x14ac:dyDescent="0.3">
      <c r="A4" s="1"/>
      <c r="B4" s="4" t="s">
        <v>54</v>
      </c>
      <c r="C4" s="75" t="s">
        <v>150</v>
      </c>
      <c r="D4" s="76"/>
      <c r="E4" s="5"/>
      <c r="F4" s="41" t="s">
        <v>55</v>
      </c>
      <c r="G4" s="40" t="s">
        <v>56</v>
      </c>
      <c r="H4" s="42"/>
      <c r="I4" s="42"/>
      <c r="J4" s="16"/>
      <c r="K4" s="16"/>
    </row>
    <row r="5" spans="1:16" ht="16.5" thickBot="1" x14ac:dyDescent="0.3">
      <c r="A5" s="1"/>
      <c r="B5" s="6" t="s">
        <v>1</v>
      </c>
      <c r="C5" s="77" t="s">
        <v>149</v>
      </c>
      <c r="D5" s="78"/>
      <c r="E5" s="5"/>
      <c r="F5" s="39" t="str">
        <f>IF(G4="Recurso","Motor del recurso","")</f>
        <v>Motor del recurso</v>
      </c>
      <c r="G5" s="39" t="s">
        <v>69</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156</v>
      </c>
      <c r="D7" s="25" t="s">
        <v>39</v>
      </c>
      <c r="F7" s="1"/>
      <c r="G7" s="1"/>
      <c r="H7" s="1"/>
      <c r="I7" s="1"/>
      <c r="J7" s="16"/>
      <c r="K7" s="16"/>
    </row>
    <row r="8" spans="1:16" s="9" customFormat="1" ht="16.5" thickBot="1" x14ac:dyDescent="0.3">
      <c r="A8" s="10"/>
      <c r="B8" s="10"/>
      <c r="C8" s="10"/>
      <c r="D8" s="11"/>
      <c r="E8" s="11"/>
      <c r="F8" s="70" t="s">
        <v>62</v>
      </c>
      <c r="G8" s="71"/>
      <c r="H8" s="71"/>
      <c r="I8" s="72"/>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233.25" customHeight="1" x14ac:dyDescent="0.25">
      <c r="A10" s="97" t="str">
        <f>IF(OR(B10&lt;&gt;"",J10&lt;&gt;""),"IMG01","")</f>
        <v>IMG01</v>
      </c>
      <c r="B10" s="98" t="s">
        <v>147</v>
      </c>
      <c r="C10" s="99" t="str">
        <f>IF(OR(B10&lt;&gt;"",J10&lt;&gt;""),IF($G$4="Recurso",CONCATENATE($G$4," ",$G$5),$G$4),"")</f>
        <v>Recurso M3A</v>
      </c>
      <c r="D10" s="100" t="s">
        <v>145</v>
      </c>
      <c r="E10" s="100" t="s">
        <v>146</v>
      </c>
      <c r="F10" s="100" t="str">
        <f t="shared" ref="F10:F11" si="0">IF(OR(B10&lt;&gt;"",J10&lt;&gt;""),CONCATENATE($C$7,"_",$A10,IF($G$4="Cuaderno de Estudio","_small",CONCATENATE(IF(I10="","","n"),IF(LEFT($G$5,1)="F",".jpg",".png")))),"")</f>
        <v>MA_11_01_REC40_IMG01.png</v>
      </c>
      <c r="G10" s="100" t="str">
        <f>IF(F10&lt;&gt;"",IF($G$4="Recurso",IF(LEFT($G$5,1)="M",VLOOKUP($G$5,'Definición técnica de imagenes'!$A$3:$G$17,5,FALSE),IF($G$5="F1",'Definición técnica de imagenes'!$E$15,'Definición técnica de imagenes'!$F$13)),'Definición técnica de imagenes'!$E$16),"")</f>
        <v>110 x 110 px</v>
      </c>
      <c r="H10" s="100" t="str">
        <f t="shared" ref="H10:H11" si="1">IF(AND(I10&lt;&gt;"",I10&lt;&gt;0),IF(OR(B10&lt;&gt;"",J10&lt;&gt;""),CONCATENATE($C$7,"_",$A10,IF($G$4="Cuaderno de Estudio","_zoom",CONCATENATE("a",IF(LEFT($G$5,1)="F",".jpg",".png")))),""),"")</f>
        <v/>
      </c>
      <c r="I10" s="100" t="str">
        <f>IF(OR(B10&lt;&gt;"",J10&lt;&gt;""),IF($G$4="Recurso",IF(LEFT($G$5,1)="M",IF(VLOOKUP($G$5,'Definición técnica de imagenes'!$A$3:$G$17,6,FALSE)=0,"",VLOOKUP($G$5,'Definición técnica de imagenes'!$A$3:$G$17,6,FALSE)),IF($G$5="F1","","")),'Definición técnica de imagenes'!$F$16),"")</f>
        <v/>
      </c>
      <c r="J10" s="100"/>
      <c r="K10" s="101" t="s">
        <v>155</v>
      </c>
    </row>
    <row r="11" spans="1:16" s="12" customFormat="1" ht="208.5" customHeight="1" x14ac:dyDescent="0.25">
      <c r="A11" s="97" t="s">
        <v>148</v>
      </c>
      <c r="B11" s="98" t="s">
        <v>147</v>
      </c>
      <c r="C11" s="99" t="str">
        <f t="shared" ref="C11" si="2">IF(OR(B11&lt;&gt;"",J11&lt;&gt;""),IF($G$4="Recurso",CONCATENATE($G$4," ",$G$5),$G$4),"")</f>
        <v>Recurso M3A</v>
      </c>
      <c r="D11" s="100" t="s">
        <v>145</v>
      </c>
      <c r="E11" s="100" t="s">
        <v>146</v>
      </c>
      <c r="F11" s="100" t="str">
        <f t="shared" si="0"/>
        <v>MA_11_01_REC40_IMG02.png</v>
      </c>
      <c r="G11" s="100" t="str">
        <f>IF(F11&lt;&gt;"",IF($G$4="Recurso",IF(LEFT($G$5,1)="M",VLOOKUP($G$5,'Definición técnica de imagenes'!$A$3:$G$17,5,FALSE),IF($G$5="F1",'Definición técnica de imagenes'!$E$15,'Definición técnica de imagenes'!$F$13)),'Definición técnica de imagenes'!$E$16),"")</f>
        <v>110 x 110 px</v>
      </c>
      <c r="H11" s="100" t="str">
        <f t="shared" si="1"/>
        <v/>
      </c>
      <c r="I11" s="100" t="str">
        <f>IF(OR(B11&lt;&gt;"",J11&lt;&gt;""),IF($G$4="Recurso",IF(LEFT($G$5,1)="M",IF(VLOOKUP($G$5,'Definición técnica de imagenes'!$A$3:$G$17,6,FALSE)=0,"",VLOOKUP($G$5,'Definición técnica de imagenes'!$A$3:$G$17,6,FALSE)),IF($G$5="F1","","")),'Definición técnica de imagenes'!$F$16),"")</f>
        <v/>
      </c>
      <c r="J11" s="100"/>
      <c r="K11" s="101" t="s">
        <v>155</v>
      </c>
    </row>
    <row r="12" spans="1:16" s="12" customFormat="1" ht="207.75" customHeight="1" x14ac:dyDescent="0.25">
      <c r="A12" s="97" t="s">
        <v>151</v>
      </c>
      <c r="B12" s="98" t="s">
        <v>147</v>
      </c>
      <c r="C12" s="99" t="str">
        <f t="shared" ref="C12:C14" si="3">IF(OR(B12&lt;&gt;"",J12&lt;&gt;""),IF($G$4="Recurso",CONCATENATE($G$4," ",$G$5),$G$4),"")</f>
        <v>Recurso M3A</v>
      </c>
      <c r="D12" s="100" t="s">
        <v>145</v>
      </c>
      <c r="E12" s="100" t="s">
        <v>146</v>
      </c>
      <c r="F12" s="100" t="str">
        <f t="shared" ref="F12:F14" si="4">IF(OR(B12&lt;&gt;"",J12&lt;&gt;""),CONCATENATE($C$7,"_",$A12,IF($G$4="Cuaderno de Estudio","_small",CONCATENATE(IF(I12="","","n"),IF(LEFT($G$5,1)="F",".jpg",".png")))),"")</f>
        <v>MA_11_01_REC40_IMG03.png</v>
      </c>
      <c r="G12" s="100" t="str">
        <f>IF(F12&lt;&gt;"",IF($G$4="Recurso",IF(LEFT($G$5,1)="M",VLOOKUP($G$5,'Definición técnica de imagenes'!$A$3:$G$17,5,FALSE),IF($G$5="F1",'Definición técnica de imagenes'!$E$15,'Definición técnica de imagenes'!$F$13)),'Definición técnica de imagenes'!$E$16),"")</f>
        <v>110 x 110 px</v>
      </c>
      <c r="H12" s="100"/>
      <c r="I12" s="100"/>
      <c r="J12" s="102"/>
      <c r="K12" s="101" t="s">
        <v>155</v>
      </c>
    </row>
    <row r="13" spans="1:16" s="12" customFormat="1" ht="179.25" customHeight="1" x14ac:dyDescent="0.25">
      <c r="A13" s="97" t="s">
        <v>152</v>
      </c>
      <c r="B13" s="98" t="s">
        <v>147</v>
      </c>
      <c r="C13" s="99" t="str">
        <f t="shared" si="3"/>
        <v>Recurso M3A</v>
      </c>
      <c r="D13" s="100" t="s">
        <v>145</v>
      </c>
      <c r="E13" s="100" t="s">
        <v>146</v>
      </c>
      <c r="F13" s="100" t="str">
        <f t="shared" si="4"/>
        <v>MA_11_01_REC40_IMG04.png</v>
      </c>
      <c r="G13" s="100" t="str">
        <f>IF(F13&lt;&gt;"",IF($G$4="Recurso",IF(LEFT($G$5,1)="M",VLOOKUP($G$5,'Definición técnica de imagenes'!$A$3:$G$17,5,FALSE),IF($G$5="F1",'Definición técnica de imagenes'!$E$15,'Definición técnica de imagenes'!$F$13)),'Definición técnica de imagenes'!$E$16),"")</f>
        <v>110 x 110 px</v>
      </c>
      <c r="H13" s="100"/>
      <c r="I13" s="100"/>
      <c r="J13" s="103"/>
      <c r="K13" s="101" t="s">
        <v>155</v>
      </c>
    </row>
    <row r="14" spans="1:16" s="12" customFormat="1" ht="213.75" customHeight="1" x14ac:dyDescent="0.25">
      <c r="A14" s="97" t="s">
        <v>153</v>
      </c>
      <c r="B14" s="98" t="s">
        <v>147</v>
      </c>
      <c r="C14" s="99" t="str">
        <f t="shared" si="3"/>
        <v>Recurso M3A</v>
      </c>
      <c r="D14" s="100" t="s">
        <v>145</v>
      </c>
      <c r="E14" s="100" t="s">
        <v>146</v>
      </c>
      <c r="F14" s="100" t="str">
        <f t="shared" si="4"/>
        <v>MA_11_01_REC40_IMG05.png</v>
      </c>
      <c r="G14" s="100" t="str">
        <f>IF(F14&lt;&gt;"",IF($G$4="Recurso",IF(LEFT($G$5,1)="M",VLOOKUP($G$5,'Definición técnica de imagenes'!$A$3:$G$17,5,FALSE),IF($G$5="F1",'Definición técnica de imagenes'!$E$15,'Definición técnica de imagenes'!$F$13)),'Definición técnica de imagenes'!$E$16),"")</f>
        <v>110 x 110 px</v>
      </c>
      <c r="H14" s="100"/>
      <c r="I14" s="100"/>
      <c r="J14" s="100"/>
      <c r="K14" s="101" t="s">
        <v>155</v>
      </c>
    </row>
    <row r="15" spans="1:16" s="12" customFormat="1" ht="275.25" customHeight="1" x14ac:dyDescent="0.25">
      <c r="A15" s="97" t="s">
        <v>154</v>
      </c>
      <c r="B15" s="98" t="s">
        <v>147</v>
      </c>
      <c r="C15" s="99" t="str">
        <f t="shared" ref="C15" si="5">IF(OR(B15&lt;&gt;"",J15&lt;&gt;""),IF($G$4="Recurso",CONCATENATE($G$4," ",$G$5),$G$4),"")</f>
        <v>Recurso M3A</v>
      </c>
      <c r="D15" s="100" t="s">
        <v>145</v>
      </c>
      <c r="E15" s="100" t="s">
        <v>146</v>
      </c>
      <c r="F15" s="100" t="str">
        <f t="shared" ref="F15" si="6">IF(OR(B15&lt;&gt;"",J15&lt;&gt;""),CONCATENATE($C$7,"_",$A15,IF($G$4="Cuaderno de Estudio","_small",CONCATENATE(IF(I15="","","n"),IF(LEFT($G$5,1)="F",".jpg",".png")))),"")</f>
        <v>MA_11_01_REC40_IMG06.png</v>
      </c>
      <c r="G15" s="100" t="str">
        <f>IF(F15&lt;&gt;"",IF($G$4="Recurso",IF(LEFT($G$5,1)="M",VLOOKUP($G$5,'Definición técnica de imagenes'!$A$3:$G$17,5,FALSE),IF($G$5="F1",'Definición técnica de imagenes'!$E$15,'Definición técnica de imagenes'!$F$13)),'Definición técnica de imagenes'!$E$16),"")</f>
        <v>110 x 110 px</v>
      </c>
      <c r="H15" s="100"/>
      <c r="I15" s="100"/>
      <c r="J15" s="100"/>
      <c r="K15" s="101" t="s">
        <v>155</v>
      </c>
    </row>
    <row r="16" spans="1:16" s="12" customFormat="1" ht="216.75" customHeight="1" x14ac:dyDescent="0.25">
      <c r="A16" s="13"/>
      <c r="B16" s="22"/>
      <c r="C16" s="22"/>
      <c r="D16" s="14"/>
      <c r="E16" s="14"/>
      <c r="F16" s="14"/>
      <c r="G16" s="14"/>
      <c r="H16" s="14"/>
      <c r="I16" s="14"/>
      <c r="J16" s="14"/>
      <c r="K16" s="15"/>
    </row>
    <row r="17" spans="1:11" s="12" customFormat="1" ht="192" customHeight="1" x14ac:dyDescent="0.25">
      <c r="A17" s="13"/>
      <c r="B17" s="22"/>
      <c r="C17" s="22"/>
      <c r="D17" s="14"/>
      <c r="E17" s="14"/>
      <c r="F17" s="14"/>
      <c r="G17" s="14"/>
      <c r="H17" s="14"/>
      <c r="I17" s="14"/>
      <c r="J17" s="14"/>
      <c r="K17" s="15"/>
    </row>
    <row r="18" spans="1:11" s="12" customFormat="1" ht="218.25" customHeight="1" x14ac:dyDescent="0.25">
      <c r="A18" s="13"/>
      <c r="B18" s="22"/>
      <c r="C18" s="22"/>
      <c r="D18" s="14"/>
      <c r="E18" s="14"/>
      <c r="F18" s="14"/>
      <c r="G18" s="14"/>
      <c r="H18" s="14"/>
      <c r="I18" s="14"/>
      <c r="J18" s="14"/>
      <c r="K18" s="15"/>
    </row>
    <row r="19" spans="1:11" s="12" customFormat="1" x14ac:dyDescent="0.25">
      <c r="A19" s="13"/>
      <c r="B19" s="22"/>
      <c r="C19" s="22"/>
      <c r="D19" s="14"/>
      <c r="E19" s="14"/>
      <c r="F19" s="14"/>
      <c r="G19" s="14"/>
      <c r="H19" s="14"/>
      <c r="I19" s="14"/>
      <c r="J19" s="14"/>
      <c r="K19" s="15"/>
    </row>
    <row r="20" spans="1:11" s="12" customFormat="1" x14ac:dyDescent="0.25">
      <c r="A20" s="13"/>
      <c r="B20" s="22"/>
      <c r="C20" s="22"/>
      <c r="D20" s="14"/>
      <c r="E20" s="14"/>
      <c r="F20" s="14"/>
      <c r="G20" s="14"/>
      <c r="H20" s="14"/>
      <c r="I20" s="14"/>
      <c r="J20" s="14"/>
      <c r="K20" s="15"/>
    </row>
    <row r="21" spans="1:11" s="12" customFormat="1" x14ac:dyDescent="0.25">
      <c r="A21" s="13"/>
      <c r="B21" s="22"/>
      <c r="C21" s="22"/>
      <c r="D21" s="14"/>
      <c r="E21" s="14"/>
      <c r="F21" s="14" t="str">
        <f t="shared" ref="F21" si="7">IF(OR(B21&lt;&gt;"",J21&lt;&gt;""),CONCATENATE($C$7,"_",$A21,IF($G$4="Cuaderno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ref="H21" si="8">IF(AND(I21&lt;&gt;"",I21&lt;&gt;0),IF(OR(B21&lt;&gt;"",J21&lt;&gt;""),CONCATENATE($C$7,"_",$A21,IF($G$4="Cuaderno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9">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10">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9"/>
        <v/>
      </c>
      <c r="G23" s="14" t="str">
        <f>IF(F23&lt;&gt;"",IF($G$4="Recurso",IF(LEFT($G$5,1)="M",VLOOKUP($G$5,'Definición técnica de imagenes'!$A$3:$G$17,5,FALSE),IF($G$5="F1",'Definición técnica de imagenes'!$E$15,'Definición técnica de imagenes'!$F$13)),'Definición técnica de imagenes'!$E$16),"")</f>
        <v/>
      </c>
      <c r="H23" s="14" t="str">
        <f t="shared" si="10"/>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9"/>
        <v/>
      </c>
      <c r="G24" s="14" t="str">
        <f>IF(F24&lt;&gt;"",IF($G$4="Recurso",IF(LEFT($G$5,1)="M",VLOOKUP($G$5,'Definición técnica de imagenes'!$A$3:$G$17,5,FALSE),IF($G$5="F1",'Definición técnica de imagenes'!$E$15,'Definición técnica de imagenes'!$F$13)),'Definición técnica de imagenes'!$E$16),"")</f>
        <v/>
      </c>
      <c r="H24" s="14" t="str">
        <f t="shared" si="10"/>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9"/>
        <v/>
      </c>
      <c r="G25" s="14" t="str">
        <f>IF(F25&lt;&gt;"",IF($G$4="Recurso",IF(LEFT($G$5,1)="M",VLOOKUP($G$5,'Definición técnica de imagenes'!$A$3:$G$17,5,FALSE),IF($G$5="F1",'Definición técnica de imagenes'!$E$15,'Definición técnica de imagenes'!$F$13)),'Definición técnica de imagenes'!$E$16),"")</f>
        <v/>
      </c>
      <c r="H25" s="14" t="str">
        <f t="shared" si="10"/>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9"/>
        <v/>
      </c>
      <c r="G26" s="14" t="str">
        <f>IF(F26&lt;&gt;"",IF($G$4="Recurso",IF(LEFT($G$5,1)="M",VLOOKUP($G$5,'Definición técnica de imagenes'!$A$3:$G$17,5,FALSE),IF($G$5="F1",'Definición técnica de imagenes'!$E$15,'Definición técnica de imagenes'!$F$13)),'Definición técnica de imagenes'!$E$16),"")</f>
        <v/>
      </c>
      <c r="H26" s="14" t="str">
        <f t="shared" si="10"/>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9"/>
        <v/>
      </c>
      <c r="G27" s="14" t="str">
        <f>IF(F27&lt;&gt;"",IF($G$4="Recurso",IF(LEFT($G$5,1)="M",VLOOKUP($G$5,'Definición técnica de imagenes'!$A$3:$G$17,5,FALSE),IF($G$5="F1",'Definición técnica de imagenes'!$E$15,'Definición técnica de imagenes'!$F$13)),'Definición técnica de imagenes'!$E$16),"")</f>
        <v/>
      </c>
      <c r="H27" s="14" t="str">
        <f t="shared" si="10"/>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9"/>
        <v/>
      </c>
      <c r="G28" s="14" t="str">
        <f>IF(F28&lt;&gt;"",IF($G$4="Recurso",IF(LEFT($G$5,1)="M",VLOOKUP($G$5,'Definición técnica de imagenes'!$A$3:$G$17,5,FALSE),IF($G$5="F1",'Definición técnica de imagenes'!$E$15,'Definición técnica de imagenes'!$F$13)),'Definición técnica de imagenes'!$E$16),"")</f>
        <v/>
      </c>
      <c r="H28" s="14" t="str">
        <f t="shared" si="10"/>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9"/>
        <v/>
      </c>
      <c r="G29" s="14" t="str">
        <f>IF(F29&lt;&gt;"",IF($G$4="Recurso",IF(LEFT($G$5,1)="M",VLOOKUP($G$5,'Definición técnica de imagenes'!$A$3:$G$17,5,FALSE),IF($G$5="F1",'Definición técnica de imagenes'!$E$15,'Definición técnica de imagenes'!$F$13)),'Definición técnica de imagenes'!$E$16),"")</f>
        <v/>
      </c>
      <c r="H29" s="14" t="str">
        <f t="shared" si="10"/>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9"/>
        <v/>
      </c>
      <c r="G30" s="14" t="str">
        <f>IF(F30&lt;&gt;"",IF($G$4="Recurso",IF(LEFT($G$5,1)="M",VLOOKUP($G$5,'Definición técnica de imagenes'!$A$3:$G$17,5,FALSE),IF($G$5="F1",'Definición técnica de imagenes'!$E$15,'Definición técnica de imagenes'!$F$13)),'Definición técnica de imagenes'!$E$16),"")</f>
        <v/>
      </c>
      <c r="H30" s="14" t="str">
        <f t="shared" si="10"/>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9"/>
        <v/>
      </c>
      <c r="G31" s="14" t="str">
        <f>IF(F31&lt;&gt;"",IF($G$4="Recurso",IF(LEFT($G$5,1)="M",VLOOKUP($G$5,'Definición técnica de imagenes'!$A$3:$G$17,5,FALSE),IF($G$5="F1",'Definición técnica de imagenes'!$E$15,'Definición técnica de imagenes'!$F$13)),'Definición técnica de imagenes'!$E$16),"")</f>
        <v/>
      </c>
      <c r="H31" s="14" t="str">
        <f t="shared" si="10"/>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9"/>
        <v/>
      </c>
      <c r="G32" s="14" t="str">
        <f>IF(F32&lt;&gt;"",IF($G$4="Recurso",IF(LEFT($G$5,1)="M",VLOOKUP($G$5,'Definición técnica de imagenes'!$A$3:$G$17,5,FALSE),IF($G$5="F1",'Definición técnica de imagenes'!$E$15,'Definición técnica de imagenes'!$F$13)),'Definición técnica de imagenes'!$E$16),"")</f>
        <v/>
      </c>
      <c r="H32" s="14" t="str">
        <f t="shared" si="10"/>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9"/>
        <v/>
      </c>
      <c r="G33" s="14" t="str">
        <f>IF(F33&lt;&gt;"",IF($G$4="Recurso",IF(LEFT($G$5,1)="M",VLOOKUP($G$5,'Definición técnica de imagenes'!$A$3:$G$17,5,FALSE),IF($G$5="F1",'Definición técnica de imagenes'!$E$15,'Definición técnica de imagenes'!$F$13)),'Definición técnica de imagenes'!$E$16),"")</f>
        <v/>
      </c>
      <c r="H33" s="14" t="str">
        <f t="shared" si="10"/>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9"/>
        <v/>
      </c>
      <c r="G34" s="14" t="str">
        <f>IF(F34&lt;&gt;"",IF($G$4="Recurso",IF(LEFT($G$5,1)="M",VLOOKUP($G$5,'Definición técnica de imagenes'!$A$3:$G$17,5,FALSE),IF($G$5="F1",'Definición técnica de imagenes'!$E$15,'Definición técnica de imagenes'!$F$13)),'Definición técnica de imagenes'!$E$16),"")</f>
        <v/>
      </c>
      <c r="H34" s="14" t="str">
        <f t="shared" si="10"/>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9"/>
        <v/>
      </c>
      <c r="G35" s="14" t="str">
        <f>IF(F35&lt;&gt;"",IF($G$4="Recurso",IF(LEFT($G$5,1)="M",VLOOKUP($G$5,'Definición técnica de imagenes'!$A$3:$G$17,5,FALSE),IF($G$5="F1",'Definición técnica de imagenes'!$E$15,'Definición técnica de imagenes'!$F$13)),'Definición técnica de imagenes'!$E$16),"")</f>
        <v/>
      </c>
      <c r="H35" s="14" t="str">
        <f t="shared" si="10"/>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9"/>
        <v/>
      </c>
      <c r="G36" s="14" t="str">
        <f>IF(F36&lt;&gt;"",IF($G$4="Recurso",IF(LEFT($G$5,1)="M",VLOOKUP($G$5,'Definición técnica de imagenes'!$A$3:$G$17,5,FALSE),IF($G$5="F1",'Definición técnica de imagenes'!$E$15,'Definición técnica de imagenes'!$F$13)),'Definición técnica de imagenes'!$E$16),"")</f>
        <v/>
      </c>
      <c r="H36" s="14" t="str">
        <f t="shared" si="10"/>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9"/>
        <v/>
      </c>
      <c r="G37" s="14" t="str">
        <f>IF(F37&lt;&gt;"",IF($G$4="Recurso",IF(LEFT($G$5,1)="M",VLOOKUP($G$5,'Definición técnica de imagenes'!$A$3:$G$17,5,FALSE),IF($G$5="F1",'Definición técnica de imagenes'!$E$15,'Definición técnica de imagenes'!$F$13)),'Definición técnica de imagenes'!$E$16),"")</f>
        <v/>
      </c>
      <c r="H37" s="14" t="str">
        <f t="shared" si="10"/>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9"/>
        <v/>
      </c>
      <c r="G38" s="14" t="str">
        <f>IF(F38&lt;&gt;"",IF($G$4="Recurso",IF(LEFT($G$5,1)="M",VLOOKUP($G$5,'Definición técnica de imagenes'!$A$3:$G$17,5,FALSE),IF($G$5="F1",'Definición técnica de imagenes'!$E$15,'Definición técnica de imagenes'!$F$13)),'Definición técnica de imagenes'!$E$16),"")</f>
        <v/>
      </c>
      <c r="H38" s="14" t="str">
        <f t="shared" si="10"/>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9"/>
        <v/>
      </c>
      <c r="G39" s="14" t="str">
        <f>IF(F39&lt;&gt;"",IF($G$4="Recurso",IF(LEFT($G$5,1)="M",VLOOKUP($G$5,'Definición técnica de imagenes'!$A$3:$G$17,5,FALSE),IF($G$5="F1",'Definición técnica de imagenes'!$E$15,'Definición técnica de imagenes'!$F$13)),'Definición técnica de imagenes'!$E$16),"")</f>
        <v/>
      </c>
      <c r="H39" s="14" t="str">
        <f t="shared" si="10"/>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9"/>
        <v/>
      </c>
      <c r="G40" s="14" t="str">
        <f>IF(F40&lt;&gt;"",IF($G$4="Recurso",IF(LEFT($G$5,1)="M",VLOOKUP($G$5,'Definición técnica de imagenes'!$A$3:$G$17,5,FALSE),IF($G$5="F1",'Definición técnica de imagenes'!$E$15,'Definición técnica de imagenes'!$F$13)),'Definición técnica de imagenes'!$E$16),"")</f>
        <v/>
      </c>
      <c r="H40" s="14" t="str">
        <f t="shared" si="10"/>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9"/>
        <v/>
      </c>
      <c r="G41" s="14" t="str">
        <f>IF(F41&lt;&gt;"",IF($G$4="Recurso",IF(LEFT($G$5,1)="M",VLOOKUP($G$5,'Definición técnica de imagenes'!$A$3:$G$17,5,FALSE),IF($G$5="F1",'Definición técnica de imagenes'!$E$15,'Definición técnica de imagenes'!$F$13)),'Definición técnica de imagenes'!$E$16),"")</f>
        <v/>
      </c>
      <c r="H41" s="14" t="str">
        <f t="shared" si="10"/>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9"/>
        <v/>
      </c>
      <c r="G42" s="14" t="str">
        <f>IF(F42&lt;&gt;"",IF($G$4="Recurso",IF(LEFT($G$5,1)="M",VLOOKUP($G$5,'Definición técnica de imagenes'!$A$3:$G$17,5,FALSE),IF($G$5="F1",'Definición técnica de imagenes'!$E$15,'Definición técnica de imagenes'!$F$13)),'Definición técnica de imagenes'!$E$16),"")</f>
        <v/>
      </c>
      <c r="H42" s="14" t="str">
        <f t="shared" si="10"/>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9"/>
        <v/>
      </c>
      <c r="G43" s="14" t="str">
        <f>IF(F43&lt;&gt;"",IF($G$4="Recurso",IF(LEFT($G$5,1)="M",VLOOKUP($G$5,'Definición técnica de imagenes'!$A$3:$G$17,5,FALSE),IF($G$5="F1",'Definición técnica de imagenes'!$E$15,'Definición técnica de imagenes'!$F$13)),'Definición técnica de imagenes'!$E$16),"")</f>
        <v/>
      </c>
      <c r="H43" s="14" t="str">
        <f t="shared" si="10"/>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9"/>
        <v/>
      </c>
      <c r="G44" s="14" t="str">
        <f>IF(F44&lt;&gt;"",IF($G$4="Recurso",IF(LEFT($G$5,1)="M",VLOOKUP($G$5,'Definición técnica de imagenes'!$A$3:$G$17,5,FALSE),IF($G$5="F1",'Definición técnica de imagenes'!$E$15,'Definición técnica de imagenes'!$F$13)),'Definición técnica de imagenes'!$E$16),"")</f>
        <v/>
      </c>
      <c r="H44" s="14" t="str">
        <f t="shared" si="10"/>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9"/>
        <v/>
      </c>
      <c r="G45" s="14" t="str">
        <f>IF(F45&lt;&gt;"",IF($G$4="Recurso",IF(LEFT($G$5,1)="M",VLOOKUP($G$5,'Definición técnica de imagenes'!$A$3:$G$17,5,FALSE),IF($G$5="F1",'Definición técnica de imagenes'!$E$15,'Definición técnica de imagenes'!$F$13)),'Definición técnica de imagenes'!$E$16),"")</f>
        <v/>
      </c>
      <c r="H45" s="14" t="str">
        <f t="shared" si="10"/>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9"/>
        <v/>
      </c>
      <c r="G46" s="14" t="str">
        <f>IF(F46&lt;&gt;"",IF($G$4="Recurso",IF(LEFT($G$5,1)="M",VLOOKUP($G$5,'Definición técnica de imagenes'!$A$3:$G$17,5,FALSE),IF($G$5="F1",'Definición técnica de imagenes'!$E$15,'Definición técnica de imagenes'!$F$13)),'Definición técnica de imagenes'!$E$16),"")</f>
        <v/>
      </c>
      <c r="H46" s="14" t="str">
        <f t="shared" si="10"/>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9"/>
        <v/>
      </c>
      <c r="G47" s="14" t="str">
        <f>IF(F47&lt;&gt;"",IF($G$4="Recurso",IF(LEFT($G$5,1)="M",VLOOKUP($G$5,'Definición técnica de imagenes'!$A$3:$G$17,5,FALSE),IF($G$5="F1",'Definición técnica de imagenes'!$E$15,'Definición técnica de imagenes'!$F$13)),'Definición técnica de imagenes'!$E$16),"")</f>
        <v/>
      </c>
      <c r="H47" s="14" t="str">
        <f t="shared" si="10"/>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9"/>
        <v/>
      </c>
      <c r="G48" s="14" t="str">
        <f>IF(F48&lt;&gt;"",IF($G$4="Recurso",IF(LEFT($G$5,1)="M",VLOOKUP($G$5,'Definición técnica de imagenes'!$A$3:$G$17,5,FALSE),IF($G$5="F1",'Definición técnica de imagenes'!$E$15,'Definición técnica de imagenes'!$F$13)),'Definición técnica de imagenes'!$E$16),"")</f>
        <v/>
      </c>
      <c r="H48" s="14" t="str">
        <f t="shared" si="10"/>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9"/>
        <v/>
      </c>
      <c r="G49" s="14" t="str">
        <f>IF(F49&lt;&gt;"",IF($G$4="Recurso",IF(LEFT($G$5,1)="M",VLOOKUP($G$5,'Definición técnica de imagenes'!$A$3:$G$17,5,FALSE),IF($G$5="F1",'Definición técnica de imagenes'!$E$15,'Definición técnica de imagenes'!$F$13)),'Definición técnica de imagenes'!$E$16),"")</f>
        <v/>
      </c>
      <c r="H49" s="14" t="str">
        <f t="shared" si="10"/>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9"/>
        <v/>
      </c>
      <c r="G50" s="14" t="str">
        <f>IF(F50&lt;&gt;"",IF($G$4="Recurso",IF(LEFT($G$5,1)="M",VLOOKUP($G$5,'Definición técnica de imagenes'!$A$3:$G$17,5,FALSE),IF($G$5="F1",'Definición técnica de imagenes'!$E$15,'Definición técnica de imagenes'!$F$13)),'Definición técnica de imagenes'!$E$16),"")</f>
        <v/>
      </c>
      <c r="H50" s="14" t="str">
        <f t="shared" si="10"/>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9"/>
        <v/>
      </c>
      <c r="G51" s="14" t="str">
        <f>IF(F51&lt;&gt;"",IF($G$4="Recurso",IF(LEFT($G$5,1)="M",VLOOKUP($G$5,'Definición técnica de imagenes'!$A$3:$G$17,5,FALSE),IF($G$5="F1",'Definición técnica de imagenes'!$E$15,'Definición técnica de imagenes'!$F$13)),'Definición técnica de imagenes'!$E$16),"")</f>
        <v/>
      </c>
      <c r="H51" s="14" t="str">
        <f t="shared" si="10"/>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9"/>
        <v/>
      </c>
      <c r="G52" s="14" t="str">
        <f>IF(F52&lt;&gt;"",IF($G$4="Recurso",IF(LEFT($G$5,1)="M",VLOOKUP($G$5,'Definición técnica de imagenes'!$A$3:$G$17,5,FALSE),IF($G$5="F1",'Definición técnica de imagenes'!$E$15,'Definición técnica de imagenes'!$F$13)),'Definición técnica de imagenes'!$E$16),"")</f>
        <v/>
      </c>
      <c r="H52" s="14" t="str">
        <f t="shared" si="10"/>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9"/>
        <v/>
      </c>
      <c r="G53" s="14" t="str">
        <f>IF(F53&lt;&gt;"",IF($G$4="Recurso",IF(LEFT($G$5,1)="M",VLOOKUP($G$5,'Definición técnica de imagenes'!$A$3:$G$17,5,FALSE),IF($G$5="F1",'Definición técnica de imagenes'!$E$15,'Definición técnica de imagenes'!$F$13)),'Definición técnica de imagenes'!$E$16),"")</f>
        <v/>
      </c>
      <c r="H53" s="14" t="str">
        <f t="shared" si="10"/>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11">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12">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1"/>
        <v/>
      </c>
      <c r="G55" s="14" t="str">
        <f>IF(F55&lt;&gt;"",IF($G$4="Recurso",IF(LEFT($G$5,1)="M",VLOOKUP($G$5,'Definición técnica de imagenes'!$A$3:$G$17,5,FALSE),IF($G$5="F1",'Definición técnica de imagenes'!$E$15,'Definición técnica de imagenes'!$F$13)),'Definición técnica de imagenes'!$E$16),"")</f>
        <v/>
      </c>
      <c r="H55" s="14" t="str">
        <f t="shared" si="1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1"/>
        <v/>
      </c>
      <c r="G56" s="14" t="str">
        <f>IF(F56&lt;&gt;"",IF($G$4="Recurso",IF(LEFT($G$5,1)="M",VLOOKUP($G$5,'Definición técnica de imagenes'!$A$3:$G$17,5,FALSE),IF($G$5="F1",'Definición técnica de imagenes'!$E$15,'Definición técnica de imagenes'!$F$13)),'Definición técnica de imagenes'!$E$16),"")</f>
        <v/>
      </c>
      <c r="H56" s="14" t="str">
        <f t="shared" si="1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1"/>
        <v/>
      </c>
      <c r="G57" s="14" t="str">
        <f>IF(F57&lt;&gt;"",IF($G$4="Recurso",IF(LEFT($G$5,1)="M",VLOOKUP($G$5,'Definición técnica de imagenes'!$A$3:$G$17,5,FALSE),IF($G$5="F1",'Definición técnica de imagenes'!$E$15,'Definición técnica de imagenes'!$F$13)),'Definición técnica de imagenes'!$E$16),"")</f>
        <v/>
      </c>
      <c r="H57" s="14" t="str">
        <f t="shared" si="1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1"/>
        <v/>
      </c>
      <c r="G58" s="14" t="str">
        <f>IF(F58&lt;&gt;"",IF($G$4="Recurso",IF(LEFT($G$5,1)="M",VLOOKUP($G$5,'Definición técnica de imagenes'!$A$3:$G$17,5,FALSE),IF($G$5="F1",'Definición técnica de imagenes'!$E$15,'Definición técnica de imagenes'!$F$13)),'Definición técnica de imagenes'!$E$16),"")</f>
        <v/>
      </c>
      <c r="H58" s="14" t="str">
        <f t="shared" si="1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1"/>
        <v/>
      </c>
      <c r="G59" s="14" t="str">
        <f>IF(F59&lt;&gt;"",IF($G$4="Recurso",IF(LEFT($G$5,1)="M",VLOOKUP($G$5,'Definición técnica de imagenes'!$A$3:$G$17,5,FALSE),IF($G$5="F1",'Definición técnica de imagenes'!$E$15,'Definición técnica de imagenes'!$F$13)),'Definición técnica de imagenes'!$E$16),"")</f>
        <v/>
      </c>
      <c r="H59" s="14" t="str">
        <f t="shared" si="1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1"/>
        <v/>
      </c>
      <c r="G60" s="14" t="str">
        <f>IF(F60&lt;&gt;"",IF($G$4="Recurso",IF(LEFT($G$5,1)="M",VLOOKUP($G$5,'Definición técnica de imagenes'!$A$3:$G$17,5,FALSE),IF($G$5="F1",'Definición técnica de imagenes'!$E$15,'Definición técnica de imagenes'!$F$13)),'Definición técnica de imagenes'!$E$16),"")</f>
        <v/>
      </c>
      <c r="H60" s="14" t="str">
        <f t="shared" si="1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1"/>
        <v/>
      </c>
      <c r="G61" s="14" t="str">
        <f>IF(F61&lt;&gt;"",IF($G$4="Recurso",IF(LEFT($G$5,1)="M",VLOOKUP($G$5,'Definición técnica de imagenes'!$A$3:$G$17,5,FALSE),IF($G$5="F1",'Definición técnica de imagenes'!$E$15,'Definición técnica de imagenes'!$F$13)),'Definición técnica de imagenes'!$E$16),"")</f>
        <v/>
      </c>
      <c r="H61" s="14" t="str">
        <f t="shared" si="1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1"/>
        <v/>
      </c>
      <c r="G62" s="14" t="str">
        <f>IF(F62&lt;&gt;"",IF($G$4="Recurso",IF(LEFT($G$5,1)="M",VLOOKUP($G$5,'Definición técnica de imagenes'!$A$3:$G$17,5,FALSE),IF($G$5="F1",'Definición técnica de imagenes'!$E$15,'Definición técnica de imagenes'!$F$13)),'Definición técnica de imagenes'!$E$16),"")</f>
        <v/>
      </c>
      <c r="H62" s="14" t="str">
        <f t="shared" si="1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1"/>
        <v/>
      </c>
      <c r="G63" s="14" t="str">
        <f>IF(F63&lt;&gt;"",IF($G$4="Recurso",IF(LEFT($G$5,1)="M",VLOOKUP($G$5,'Definición técnica de imagenes'!$A$3:$G$17,5,FALSE),IF($G$5="F1",'Definición técnica de imagenes'!$E$15,'Definición técnica de imagenes'!$F$13)),'Definición técnica de imagenes'!$E$16),"")</f>
        <v/>
      </c>
      <c r="H63" s="14" t="str">
        <f t="shared" si="1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1"/>
        <v/>
      </c>
      <c r="G64" s="14" t="str">
        <f>IF(F64&lt;&gt;"",IF($G$4="Recurso",IF(LEFT($G$5,1)="M",VLOOKUP($G$5,'Definición técnica de imagenes'!$A$3:$G$17,5,FALSE),IF($G$5="F1",'Definición técnica de imagenes'!$E$15,'Definición técnica de imagenes'!$F$13)),'Definición técnica de imagenes'!$E$16),"")</f>
        <v/>
      </c>
      <c r="H64" s="14" t="str">
        <f t="shared" si="1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1"/>
        <v/>
      </c>
      <c r="G65" s="14" t="str">
        <f>IF(F65&lt;&gt;"",IF($G$4="Recurso",IF(LEFT($G$5,1)="M",VLOOKUP($G$5,'Definición técnica de imagenes'!$A$3:$G$17,5,FALSE),IF($G$5="F1",'Definición técnica de imagenes'!$E$15,'Definición técnica de imagenes'!$F$13)),'Definición técnica de imagenes'!$E$16),"")</f>
        <v/>
      </c>
      <c r="H65" s="14" t="str">
        <f t="shared" si="1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1"/>
        <v/>
      </c>
      <c r="G66" s="14" t="str">
        <f>IF(F66&lt;&gt;"",IF($G$4="Recurso",IF(LEFT($G$5,1)="M",VLOOKUP($G$5,'Definición técnica de imagenes'!$A$3:$G$17,5,FALSE),IF($G$5="F1",'Definición técnica de imagenes'!$E$15,'Definición técnica de imagenes'!$F$13)),'Definición técnica de imagenes'!$E$16),"")</f>
        <v/>
      </c>
      <c r="H66" s="14" t="str">
        <f t="shared" si="1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1"/>
        <v/>
      </c>
      <c r="G67" s="14" t="str">
        <f>IF(F67&lt;&gt;"",IF($G$4="Recurso",IF(LEFT($G$5,1)="M",VLOOKUP($G$5,'Definición técnica de imagenes'!$A$3:$G$17,5,FALSE),IF($G$5="F1",'Definición técnica de imagenes'!$E$15,'Definición técnica de imagenes'!$F$13)),'Definición técnica de imagenes'!$E$16),"")</f>
        <v/>
      </c>
      <c r="H67" s="14" t="str">
        <f t="shared" si="1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1"/>
        <v/>
      </c>
      <c r="G68" s="14" t="str">
        <f>IF(F68&lt;&gt;"",IF($G$4="Recurso",IF(LEFT($G$5,1)="M",VLOOKUP($G$5,'Definición técnica de imagenes'!$A$3:$G$17,5,FALSE),IF($G$5="F1",'Definición técnica de imagenes'!$E$15,'Definición técnica de imagenes'!$F$13)),'Definición técnica de imagenes'!$E$16),"")</f>
        <v/>
      </c>
      <c r="H68" s="14" t="str">
        <f t="shared" si="1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1"/>
        <v/>
      </c>
      <c r="G69" s="14" t="str">
        <f>IF(F69&lt;&gt;"",IF($G$4="Recurso",IF(LEFT($G$5,1)="M",VLOOKUP($G$5,'Definición técnica de imagenes'!$A$3:$G$17,5,FALSE),IF($G$5="F1",'Definición técnica de imagenes'!$E$15,'Definición técnica de imagenes'!$F$13)),'Definición técnica de imagenes'!$E$16),"")</f>
        <v/>
      </c>
      <c r="H69" s="14" t="str">
        <f t="shared" si="1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1"/>
        <v/>
      </c>
      <c r="G70" s="14" t="str">
        <f>IF(F70&lt;&gt;"",IF($G$4="Recurso",IF(LEFT($G$5,1)="M",VLOOKUP($G$5,'Definición técnica de imagenes'!$A$3:$G$17,5,FALSE),IF($G$5="F1",'Definición técnica de imagenes'!$E$15,'Definición técnica de imagenes'!$F$13)),'Definición técnica de imagenes'!$E$16),"")</f>
        <v/>
      </c>
      <c r="H70" s="14" t="str">
        <f t="shared" si="1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1"/>
        <v/>
      </c>
      <c r="G71" s="14" t="str">
        <f>IF(F71&lt;&gt;"",IF($G$4="Recurso",IF(LEFT($G$5,1)="M",VLOOKUP($G$5,'Definición técnica de imagenes'!$A$3:$G$17,5,FALSE),IF($G$5="F1",'Definición técnica de imagenes'!$E$15,'Definición técnica de imagenes'!$F$13)),'Definición técnica de imagenes'!$E$16),"")</f>
        <v/>
      </c>
      <c r="H71" s="14" t="str">
        <f t="shared" si="1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1"/>
        <v/>
      </c>
      <c r="G72" s="14" t="str">
        <f>IF(F72&lt;&gt;"",IF($G$4="Recurso",IF(LEFT($G$5,1)="M",VLOOKUP($G$5,'Definición técnica de imagenes'!$A$3:$G$17,5,FALSE),IF($G$5="F1",'Definición técnica de imagenes'!$E$15,'Definición técnica de imagenes'!$F$13)),'Definición técnica de imagenes'!$E$16),"")</f>
        <v/>
      </c>
      <c r="H72" s="14" t="str">
        <f t="shared" si="12"/>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1" t="s">
        <v>38</v>
      </c>
      <c r="B1" s="82"/>
      <c r="C1" s="82"/>
      <c r="D1" s="82"/>
      <c r="E1" s="82"/>
      <c r="F1" s="83"/>
    </row>
    <row r="2" spans="1:11" x14ac:dyDescent="0.25">
      <c r="A2" s="32" t="s">
        <v>42</v>
      </c>
      <c r="B2" s="33"/>
      <c r="C2" s="84" t="s">
        <v>13</v>
      </c>
      <c r="D2" s="85"/>
      <c r="E2" s="86"/>
      <c r="F2" s="34"/>
    </row>
    <row r="3" spans="1:11" ht="63" x14ac:dyDescent="0.25">
      <c r="A3" s="35" t="s">
        <v>43</v>
      </c>
      <c r="B3" s="33"/>
      <c r="C3" s="90" t="s">
        <v>14</v>
      </c>
      <c r="D3" s="91"/>
      <c r="E3" s="92"/>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3" t="str">
        <f>CONCATENATE(H21,"_",I21,"_",J21,"_CO")</f>
        <v>MA_11_01_CO</v>
      </c>
      <c r="E5" s="94"/>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79" t="str">
        <f>CONCATENATE("SolicitudGrafica_",D5,".xls")</f>
        <v>SolicitudGrafica_MA_11_01_CO.xls</v>
      </c>
      <c r="E7" s="79"/>
      <c r="F7" s="80"/>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1" t="s">
        <v>41</v>
      </c>
      <c r="B13" s="82"/>
      <c r="C13" s="82"/>
      <c r="D13" s="82"/>
      <c r="E13" s="82"/>
      <c r="F13" s="83"/>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4" t="s">
        <v>49</v>
      </c>
      <c r="D15" s="85"/>
      <c r="E15" s="85"/>
      <c r="F15" s="86"/>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7" t="str">
        <f>CONCATENATE(H21,"_",I21,"_",J21,"_",K45)</f>
        <v>MA_11_01_REC10</v>
      </c>
      <c r="E17" s="88"/>
      <c r="F17" s="89"/>
      <c r="J17" s="24">
        <v>14</v>
      </c>
      <c r="K17" s="24">
        <v>14</v>
      </c>
    </row>
    <row r="18" spans="1:11" ht="79.5" thickBot="1" x14ac:dyDescent="0.3">
      <c r="A18" s="35" t="s">
        <v>48</v>
      </c>
      <c r="B18" s="33"/>
      <c r="C18" s="64" t="s">
        <v>128</v>
      </c>
      <c r="D18" s="79" t="str">
        <f>CONCATENATE("SolicitudGrafica_",D17,".xls")</f>
        <v>SolicitudGrafica_MA_11_01_REC10.xls</v>
      </c>
      <c r="E18" s="79"/>
      <c r="F18" s="80"/>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5" t="s">
        <v>56</v>
      </c>
      <c r="B1" s="95" t="s">
        <v>63</v>
      </c>
      <c r="C1" s="95" t="s">
        <v>64</v>
      </c>
      <c r="D1" s="95" t="s">
        <v>5</v>
      </c>
      <c r="E1" s="95" t="s">
        <v>65</v>
      </c>
      <c r="F1" s="95" t="s">
        <v>66</v>
      </c>
      <c r="G1" s="95" t="s">
        <v>67</v>
      </c>
      <c r="H1" s="96" t="s">
        <v>68</v>
      </c>
      <c r="I1" s="96"/>
      <c r="J1" s="96"/>
    </row>
    <row r="2" spans="1:11" x14ac:dyDescent="0.25">
      <c r="A2" s="95"/>
      <c r="B2" s="95"/>
      <c r="C2" s="95"/>
      <c r="D2" s="95"/>
      <c r="E2" s="95"/>
      <c r="F2" s="95"/>
      <c r="G2" s="95"/>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2015-04-29T22:49:56Z</dcterms:modified>
</cp:coreProperties>
</file>