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EIMMY\Desktop\motores f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45" windowHeight="6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K45" i="2"/>
  <c r="J21" i="2"/>
  <c r="D5" i="2" s="1"/>
  <c r="D7" i="2" s="1"/>
  <c r="I21" i="2"/>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<sst xmlns="http://schemas.openxmlformats.org/spreadsheetml/2006/main" count="372" uniqueCount="193">
  <si>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</si>
  <si>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</si>
  <si>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</si>
  <si>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</si>
  <si>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</si>
  <si>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</si>
  <si>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</si>
  <si>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</si>
  <si>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</si>
  <si>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</si>
  <si>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</si>
  <si>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</si>
  <si>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</si>
  <si>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</si>
  <si>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</si>
  <si>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</si>
  <si>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</si>
  <si>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</si>
  <si>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</si>
  <si>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</si>
  <si>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</si>
  <si>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</si>
  <si>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</si>
  <si>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</si>
  <si>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</si>
  <si>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</si>
  <si>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</si>
  <si>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</si>
  <si>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</si>
  <si>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</si>
  <si>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</si>
  <si>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</si>
  <si>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</si>
  <si>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</si>
  <si>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</si>
  <si>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</si>
  <si>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</si>
  <si>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</si>
  <si>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</si>
  <si>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</si>
  <si>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</si>
  <si>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</si>
  <si>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</si>
  <si>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</si>
  <si>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</si>
  <si>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</si>
  <si>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</si>
  <si>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</si>
  <si>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</si>
  <si>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</si>
  <si>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</si>
  <si>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</si>
  <si>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</si>
  <si>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</si>
  <si>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</si>
  <si>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</si>
  <si>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</si>
  <si>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</si>
  <si>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</si>
  <si>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</si>
  <si>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</si>
  <si>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</si>
  <si>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</si>
  <si>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</si>
  <si>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</si>
  <si>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</si>
  <si>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</si>
  <si>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</si>
  <si>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</si>
  <si>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</si>
  <si>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</si>
  <si>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</si>
  <si>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</si>
  <si>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</si>
  <si>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</si>
  <si>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</si>
  <si>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</si>
  <si>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</si>
  <si>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</si>
  <si>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</si>
  <si>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</si>
  <si>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</si>
  <si>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</si>
  <si>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</si>
  <si>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</si>
  <si>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</si>
  <si>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</si>
  <si>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</si>
  <si>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</si>
  <si>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</si>
  <si>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</si>
  <si>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</si>
  <si>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</si>
  <si>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</si>
  <si>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</si>
  <si>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</si>
  <si>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</si>
  <si>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</si>
  <si>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</si>
  <si>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</si>
  <si>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</si>
  <si>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</si>
  <si>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</si>
  <si>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</si>
  <si>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</si>
  <si>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</si>
  <si>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</si>
  <si>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</si>
  <si>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</si>
  <si>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</si>
  <si>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</si>
  <si>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</si>
  <si>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</si>
  <si>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</si>
  <si>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</si>
  <si>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</si>
  <si>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</si>
  <si>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</si>
  <si>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</si>
  <si>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</si>
  <si>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</si>
  <si>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</si>
  <si>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</si>
  <si>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</si>
  <si>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</si>
  <si>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</si>
  <si>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</si>
  <si>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</si>
  <si>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</si>
  <si>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</si>
  <si>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</si>
  <si>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</si>
  <si>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</si>
  <si>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</si>
  <si>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</si>
  <si>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</si>
  <si>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</si>
  <si>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</si>
  <si>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</si>
  <si>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</si>
  <si>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</si>
  <si>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</si>
  <si>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</si>
  <si>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</si>
  <si>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</si>
  <si>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</si>
  <si>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</si>
  <si>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</si>
  <si>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</si>
  <si>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</si>
  <si>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</si>
  <si>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</si>
  <si>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</si>
  <si>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</si>
  <si>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</si>
  <si>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</si>
  <si>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</si>
  <si>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</si>
  <si>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</si>
  <si>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</si>
  <si>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</si>
  <si>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</si>
  <si>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</si>
  <si>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</si>
  <si>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</si>
  <si>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</si>
  <si>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</si>
  <si>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</si>
  <si>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</si>
  <si>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</si>
  <si>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</si>
  <si>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</si>
  <si>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</si>
  <si>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</si>
  <si>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</si>
  <si>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</si>
  <si>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</si>
  <si>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</si>
  <si>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</si>
  <si>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</si>
  <si>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</si>
  <si>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</si>
  <si>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</si>
  <si>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</si>
  <si>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</si>
  <si>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</si>
  <si>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</si>
  <si>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Figura área de paralelogramos y triángulos</t>
  </si>
  <si>
    <t>Figura teorema de pitagoras.</t>
  </si>
  <si>
    <t>Propocision 37 libro I de Euclides</t>
  </si>
  <si>
    <t>Demuestra teoremas.</t>
  </si>
  <si>
    <t>MA_09_09_CO_REC90</t>
  </si>
  <si>
    <t>Ilustración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</si>
</sst>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261938</xdr:colOff>
      <xdr:row>9</xdr:row>
      <xdr:rowOff>103188</xdr:rowOff>
    </xdr:from>
    <xdr:to>
      <xdr:col>10</xdr:col>
      <xdr:colOff>1462088</xdr:colOff>
      <xdr:row>9</xdr:row>
      <xdr:rowOff>1067753</xdr:rowOff>
    </xdr:to>
    <xdr:pic>
      <xdr:nvPicPr>
        <xdr:cNvPr id="2" name="Imagen 1"/>
        <xdr:cNvPicPr/>
      </xdr:nvPicPr>
      <xdr:blipFill rotWithShape="1">
        <a:blip xmlns:r="http://schemas.openxmlformats.org/officeDocument/2006/relationships" r:embed="rId1"/>
        <a:srcRect l="1697" t="28979" r="81840" b="47475"/>
        <a:stretch/>
      </xdr:blipFill>
      <xdr:spPr bwMode="auto">
        <a:xfrm>
          <a:off x="16637001" y="2222501"/>
          <a:ext cx="1200150" cy="96456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238125</xdr:colOff>
      <xdr:row>10</xdr:row>
      <xdr:rowOff>164856</xdr:rowOff>
    </xdr:from>
    <xdr:to>
      <xdr:col>10</xdr:col>
      <xdr:colOff>1914525</xdr:colOff>
      <xdr:row>10</xdr:row>
      <xdr:rowOff>2003229</xdr:rowOff>
    </xdr:to>
    <xdr:pic>
      <xdr:nvPicPr>
        <xdr:cNvPr id="3" name="Imagen 2"/>
        <xdr:cNvPicPr/>
      </xdr:nvPicPr>
      <xdr:blipFill rotWithShape="1">
        <a:blip xmlns:r="http://schemas.openxmlformats.org/officeDocument/2006/relationships" r:embed="rId2"/>
        <a:srcRect l="1696" t="30489" r="75391" b="23626"/>
        <a:stretch/>
      </xdr:blipFill>
      <xdr:spPr bwMode="auto">
        <a:xfrm>
          <a:off x="16577163" y="3352068"/>
          <a:ext cx="1676400" cy="183837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183173</xdr:colOff>
      <xdr:row>11</xdr:row>
      <xdr:rowOff>219808</xdr:rowOff>
    </xdr:from>
    <xdr:to>
      <xdr:col>10</xdr:col>
      <xdr:colOff>2145323</xdr:colOff>
      <xdr:row>11</xdr:row>
      <xdr:rowOff>1580613</xdr:rowOff>
    </xdr:to>
    <xdr:pic>
      <xdr:nvPicPr>
        <xdr:cNvPr id="4" name="Imagen 3"/>
        <xdr:cNvPicPr/>
      </xdr:nvPicPr>
      <xdr:blipFill rotWithShape="1">
        <a:blip xmlns:r="http://schemas.openxmlformats.org/officeDocument/2006/relationships" r:embed="rId3"/>
        <a:srcRect l="1867" t="35017" r="77088" b="39022"/>
        <a:stretch/>
      </xdr:blipFill>
      <xdr:spPr bwMode="auto">
        <a:xfrm>
          <a:off x="16522211" y="5586779"/>
          <a:ext cx="1962150" cy="136080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42" zoomScaleNormal="142"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v>42443</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85.5" customHeight="1" x14ac:dyDescent="0.25">
      <c r="A10" s="12" t="str">
        <f>IF(OR(B10&lt;&gt;"",J10&lt;&gt;""),"IMG01","")</f>
        <v>IMG01</v>
      </c>
      <c r="B10" s="62"/>
      <c r="C10" s="20" t="str">
        <f t="shared" ref="C10:C41" si="0">IF(OR(B10&lt;&gt;"",J10&lt;&gt;""),IF($G$4="Recurso",CONCATENATE($G$4," ",$G$5),$G$4),"")</f>
        <v>Recurso F13</v>
      </c>
      <c r="D10" s="63" t="s">
        <v>192</v>
      </c>
      <c r="E10" s="63" t="s">
        <v>152</v>
      </c>
      <c r="F10" s="13" t="str">
        <f t="shared" ref="F10" ca="1" si="1">IF(OR(B10&lt;&gt;"",J10&lt;&gt;""),CONCATENATE($C$7,"_",$A10,IF($G$4="Cuaderno de Estudio","_small",CONCATENATE(IF(I10="","","n"),IF(LEFT($G$5,1)="F",".jpg",".png")))),"")</f>
        <v>MA_09_09_CO_REC90_IMG01n.jpg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MA_09_09_CO_REC90_IMG01a.jpg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t="s">
        <v>187</v>
      </c>
      <c r="K10" s="64"/>
      <c r="O10" s="2" t="str">
        <f>'Definición técnica de imagenes'!A12</f>
        <v>M12D</v>
      </c>
    </row>
    <row r="11" spans="1:16" s="11" customFormat="1" ht="171" customHeight="1" x14ac:dyDescent="0.25">
      <c r="A11" s="12" t="str">
        <f t="shared" ref="A11:A18" si="3">IF(OR(B11&lt;&gt;"",J11&lt;&gt;""),CONCATENATE(LEFT(A10,3),IF(MID(A10,4,2)+1&lt;10,CONCATENATE("0",MID(A10,4,2)+1))),"")</f>
        <v>IMG02</v>
      </c>
      <c r="B11" s="62"/>
      <c r="C11" s="20" t="str">
        <f t="shared" si="0"/>
        <v>Recurso F13</v>
      </c>
      <c r="D11" s="63" t="s">
        <v>192</v>
      </c>
      <c r="E11" s="63" t="s">
        <v>152</v>
      </c>
      <c r="F11" s="13" t="str">
        <f t="shared" ref="F11:F74" ca="1" si="4">IF(OR(B11&lt;&gt;"",J11&lt;&gt;""),CONCATENATE($C$7,"_",$A11,IF($G$4="Cuaderno de Estudio","_small",CONCATENATE(IF(I11="","","n"),IF(LEFT($G$5,1)="F",".jpg",".png")))),"")</f>
        <v>MA_09_09_CO_REC90_IMG02n.jpg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MA_09_09_CO_REC90_IMG02a.jpg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188</v>
      </c>
      <c r="K11" s="65"/>
      <c r="O11" s="2" t="str">
        <f>'Definición técnica de imagenes'!A13</f>
        <v>M101</v>
      </c>
    </row>
    <row r="12" spans="1:16" s="11" customFormat="1" ht="138.75" customHeight="1" x14ac:dyDescent="0.25">
      <c r="A12" s="12" t="str">
        <f t="shared" si="3"/>
        <v>IMG03</v>
      </c>
      <c r="B12" s="62"/>
      <c r="C12" s="20" t="str">
        <f t="shared" si="0"/>
        <v>Recurso F13</v>
      </c>
      <c r="D12" s="63" t="s">
        <v>192</v>
      </c>
      <c r="E12" s="63" t="s">
        <v>152</v>
      </c>
      <c r="F12" s="13" t="str">
        <f t="shared" ca="1" si="4"/>
        <v>MA_09_09_CO_REC90_IMG03n.jpg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MA_09_09_CO_REC90_IMG03a.jpg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189</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2016-03-14T23:51:48Z</dcterms:modified>
</cp:coreProperties>
</file>