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3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A10" i="1"/>
  <c r="A11" i="1"/>
  <c r="A12" i="1"/>
  <c r="A13" i="1"/>
  <c r="A14" i="1"/>
  <c r="A15" i="1"/>
  <c r="A16" i="1"/>
  <c r="A17" i="1"/>
  <c r="A18" i="1"/>
  <c r="A19" i="1"/>
  <c r="A20" i="1"/>
  <c r="A21" i="1"/>
  <c r="A22" i="1"/>
  <c r="A23" i="1"/>
  <c r="A24" i="1"/>
  <c r="A25" i="1"/>
  <c r="A26"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<sst xmlns="http://schemas.openxmlformats.org/spreadsheetml/2006/main" count="369" uniqueCount="195">
  <si>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</si>
  <si>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</si>
  <si>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</si>
  <si>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</si>
  <si>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</si>
  <si>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</si>
  <si>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</si>
  <si>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</si>
  <si>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</si>
  <si>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</si>
  <si>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</si>
  <si>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</si>
  <si>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</si>
  <si>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</si>
  <si>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</si>
  <si>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</si>
  <si>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</si>
  <si>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</si>
  <si>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</si>
  <si>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</si>
  <si>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</si>
  <si>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</si>
  <si>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</si>
  <si>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</si>
  <si>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</si>
  <si>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</si>
  <si>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</si>
  <si>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</si>
  <si>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</si>
  <si>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</si>
  <si>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</si>
  <si>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</si>
  <si>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</si>
  <si>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</si>
  <si>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</si>
  <si>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</si>
  <si>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</si>
  <si>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</si>
  <si>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</si>
  <si>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</si>
  <si>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</si>
  <si>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</si>
  <si>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</si>
  <si>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</si>
  <si>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</si>
  <si>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</si>
  <si>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</si>
  <si>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</si>
  <si>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</si>
  <si>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</si>
  <si>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</si>
  <si>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</si>
  <si>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</si>
  <si>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</si>
  <si>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</si>
  <si>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</si>
  <si>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</si>
  <si>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</si>
  <si>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</si>
  <si>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</si>
  <si>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</si>
  <si>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</si>
  <si>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</si>
  <si>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</si>
  <si>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</si>
  <si>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</si>
  <si>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</si>
  <si>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</si>
  <si>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</si>
  <si>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</si>
  <si>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</si>
  <si>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</si>
  <si>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</si>
  <si>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</si>
  <si>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</si>
  <si>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</si>
  <si>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</si>
  <si>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</si>
  <si>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</si>
  <si>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</si>
  <si>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</si>
  <si>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</si>
  <si>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</si>
  <si>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</si>
  <si>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</si>
  <si>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</si>
  <si>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</si>
  <si>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</si>
  <si>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</si>
  <si>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</si>
  <si>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</si>
  <si>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</si>
  <si>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</si>
  <si>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</si>
  <si>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</si>
  <si>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</si>
  <si>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</si>
  <si>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</si>
  <si>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</si>
  <si>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</si>
  <si>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</si>
  <si>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</si>
  <si>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</si>
  <si>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</si>
  <si>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</si>
  <si>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</si>
  <si>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</si>
  <si>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</si>
  <si>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</si>
  <si>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</si>
  <si>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</si>
  <si>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</si>
  <si>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</si>
  <si>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</si>
  <si>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</si>
  <si>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</si>
  <si>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</si>
  <si>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</si>
  <si>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</si>
  <si>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</si>
  <si>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</si>
  <si>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</si>
  <si>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</si>
  <si>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</si>
  <si>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</si>
  <si>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</si>
  <si>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</si>
  <si>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</si>
  <si>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</si>
  <si>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</si>
  <si>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</si>
  <si>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</si>
  <si>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</si>
  <si>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</si>
  <si>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</si>
  <si>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</si>
  <si>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</si>
  <si>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</si>
  <si>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</si>
  <si>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</si>
  <si>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</si>
  <si>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</si>
  <si>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</si>
  <si>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</si>
  <si>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</si>
  <si>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</si>
  <si>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</si>
  <si>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</si>
  <si>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</si>
  <si>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</si>
  <si>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</si>
  <si>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</si>
  <si>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</si>
  <si>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</si>
  <si>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</si>
  <si>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</si>
  <si>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</si>
  <si>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</si>
  <si>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</si>
  <si>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</si>
  <si>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</si>
  <si>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</si>
  <si>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</si>
  <si>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</si>
  <si>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</si>
  <si>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</si>
  <si>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</si>
  <si>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</si>
  <si>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</si>
  <si>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</si>
  <si>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</si>
  <si>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</si>
  <si>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</si>
  <si>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</si>
  <si>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</si>
  <si>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</si>
  <si>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</si>
  <si>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</si>
  <si>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</si>
  <si>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</si>
  <si>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</si>
  <si>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</si>
  <si>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</si>
  <si>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</si>
  <si>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</si>
  <si>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</si>
  <si>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</si>
  <si>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 y la semejanza</t>
  </si>
  <si>
    <t>MA_09_09_CO_REC10</t>
  </si>
  <si>
    <t>Triángulo. Ver archivo anexo</t>
  </si>
  <si>
    <t>En el globo de texto: La inversa y la recíproca no siempre son verdaderas.</t>
  </si>
  <si>
    <t>En el globo de texto: La contrarrecíproca siempre es una proposición verdadera.</t>
  </si>
  <si>
    <t>Ver archivo anexo</t>
  </si>
  <si>
    <t xml:space="preserve"> </t>
  </si>
  <si>
    <t>La misma 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</si>
</sst>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486833</xdr:colOff>
      <xdr:row>22</xdr:row>
      <xdr:rowOff>84667</xdr:rowOff>
    </xdr:from>
    <xdr:to>
      <xdr:col>9</xdr:col>
      <xdr:colOff>2264833</xdr:colOff>
      <xdr:row>22</xdr:row>
      <xdr:rowOff>745067</xdr:rowOff>
    </xdr:to>
    <xdr:pic>
      <xdr:nvPicPr>
        <xdr:cNvPr id="2" name="Imagen 1"/>
        <xdr:cNvPicPr>
          <a:picLocks noChangeAspect="1"/>
        </xdr:cNvPicPr>
      </xdr:nvPicPr>
      <xdr:blipFill>
        <a:blip xmlns:r="http://schemas.openxmlformats.org/officeDocument/2006/relationships" r:embed="rId1"/>
        <a:stretch>
          <a:fillRect/>
        </a:stretch>
      </xdr:blipFill>
      <xdr:spPr>
        <a:xfrm>
          <a:off x="14181666" y="6741584"/>
          <a:ext cx="1778000" cy="660400"/>
        </a:xfrm>
        <a:prstGeom prst="rect">
          <a:avLst/>
        </a:prstGeom>
      </xdr:spPr>
    </xdr:pic>
    <xdr:clientData/>
  </xdr:twoCellAnchor>
  <xdr:twoCellAnchor editAs="oneCell">
    <xdr:from>
      <xdr:col>9</xdr:col>
      <xdr:colOff>645584</xdr:colOff>
      <xdr:row>24</xdr:row>
      <xdr:rowOff>328084</xdr:rowOff>
    </xdr:from>
    <xdr:to>
      <xdr:col>9</xdr:col>
      <xdr:colOff>2410884</xdr:colOff>
      <xdr:row>24</xdr:row>
      <xdr:rowOff>1344084</xdr:rowOff>
    </xdr:to>
    <xdr:pic>
      <xdr:nvPicPr>
        <xdr:cNvPr id="3" name="Imagen 2"/>
        <xdr:cNvPicPr>
          <a:picLocks noChangeAspect="1"/>
        </xdr:cNvPicPr>
      </xdr:nvPicPr>
      <xdr:blipFill>
        <a:blip xmlns:r="http://schemas.openxmlformats.org/officeDocument/2006/relationships" r:embed="rId2"/>
        <a:stretch>
          <a:fillRect/>
        </a:stretch>
      </xdr:blipFill>
      <xdr:spPr>
        <a:xfrm>
          <a:off x="14340417" y="8593667"/>
          <a:ext cx="1765300" cy="1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8" activePane="bottomLeft" state="frozen"/>
      <selection pane="bottomLeft" activeCell="B22" sqref="B2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Ubicación de la imagen en el recurso F6</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29" customHeight="1">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89"/>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244040251</v>
      </c>
      <c r="C10" s="20" t="str">
        <f t="shared" ref="C10:C41" si="0">IF(OR(B10&lt;&gt;"",J10&lt;&gt;""),IF($G$4="Recurso",CONCATENATE($G$4," ",$G$5),$G$4),"")</f>
        <v>Recurso F6</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4" customHeight="1">
      <c r="A11" s="12" t="str">
        <f t="shared" ref="A11:A18" si="3">IF(OR(B11&lt;&gt;"",J11&lt;&gt;""),CONCATENATE(LEFT(A10,3),IF(MID(A10,4,2)+1&lt;10,CONCATENATE("0",MID(A10,4,2)+1))),"")</f>
        <v>IMG02</v>
      </c>
      <c r="B11" s="62">
        <v>243242596</v>
      </c>
      <c r="C11" s="20" t="str">
        <f t="shared" si="0"/>
        <v>Recurso F6</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c r="A12" s="12" t="str">
        <f t="shared" si="3"/>
        <v>IMG03</v>
      </c>
      <c r="B12" s="62">
        <v>309160403</v>
      </c>
      <c r="C12" s="20" t="str">
        <f t="shared" si="0"/>
        <v>Recurso F6</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c r="A13" s="12" t="str">
        <f t="shared" si="3"/>
        <v>IMG04</v>
      </c>
      <c r="B13" s="62">
        <v>155857700</v>
      </c>
      <c r="C13" s="20" t="str">
        <f t="shared" si="0"/>
        <v>Recurso F6</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c r="A14" s="12" t="str">
        <f t="shared" si="3"/>
        <v>IMG05</v>
      </c>
      <c r="B14" s="62">
        <v>244040251</v>
      </c>
      <c r="C14" s="20" t="str">
        <f t="shared" si="0"/>
        <v>Recurso F6</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c r="A15" s="12" t="str">
        <f t="shared" si="3"/>
        <v>IMG06</v>
      </c>
      <c r="B15" s="62">
        <v>244040251</v>
      </c>
      <c r="C15" s="20" t="str">
        <f t="shared" si="0"/>
        <v>Recurso F6</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c r="O15" s="2" t="str">
        <f>'Definición técnica de imagenes'!A24</f>
        <v>F6B</v>
      </c>
    </row>
    <row r="16" spans="1:16" s="11" customFormat="1">
      <c r="A16" s="12" t="str">
        <f t="shared" si="3"/>
        <v>IMG07</v>
      </c>
      <c r="B16" s="62">
        <v>233338504</v>
      </c>
      <c r="C16" s="20" t="str">
        <f t="shared" si="0"/>
        <v>Recurso F6</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c r="O16" s="2" t="str">
        <f>'Definición técnica de imagenes'!A25</f>
        <v>F7</v>
      </c>
    </row>
    <row r="17" spans="1:15" s="11" customFormat="1" ht="26">
      <c r="A17" s="12" t="str">
        <f t="shared" si="3"/>
        <v>IMG08</v>
      </c>
      <c r="B17" s="62" t="s">
        <v>189</v>
      </c>
      <c r="C17" s="20" t="str">
        <f t="shared" si="0"/>
        <v>Recurso F6</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c r="O17" s="2" t="str">
        <f>'Definición técnica de imagenes'!A27</f>
        <v>F7B</v>
      </c>
    </row>
    <row r="18" spans="1:15" s="11" customFormat="1" ht="86" customHeight="1">
      <c r="A18" s="12" t="str">
        <f t="shared" si="3"/>
        <v>IMG09</v>
      </c>
      <c r="B18" s="62">
        <v>108700223</v>
      </c>
      <c r="C18" s="20" t="str">
        <f t="shared" si="0"/>
        <v>Recurso F6</v>
      </c>
      <c r="D18" s="63"/>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t="s">
        <v>190</v>
      </c>
      <c r="K18" s="66"/>
      <c r="O18" s="2" t="str">
        <f>'Definición técnica de imagenes'!A30</f>
        <v>F8</v>
      </c>
    </row>
    <row r="19" spans="1:15" s="11" customFormat="1" ht="104" customHeight="1">
      <c r="A19" s="12" t="str">
        <f t="shared" ref="A19:A50" si="6">IF(OR(B19&lt;&gt;"",J19&lt;&gt;""),CONCATENATE(LEFT(A18,3),IF(MID(A18,4,2)+1&lt;10,CONCATENATE("0",MID(A18,4,2)+1),MID(A18,4,2)+1)),"")</f>
        <v>IMG10</v>
      </c>
      <c r="B19" s="62">
        <v>102323356</v>
      </c>
      <c r="C19" s="20" t="str">
        <f t="shared" si="0"/>
        <v>Recurso F6</v>
      </c>
      <c r="D19" s="63"/>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t="s">
        <v>191</v>
      </c>
      <c r="K19" s="68"/>
      <c r="O19" s="2" t="str">
        <f>'Definición técnica de imagenes'!A31</f>
        <v>F10</v>
      </c>
    </row>
    <row r="20" spans="1:15" s="11" customFormat="1">
      <c r="A20" s="12" t="str">
        <f t="shared" si="6"/>
        <v>IMG11</v>
      </c>
      <c r="B20" s="62">
        <v>243242596</v>
      </c>
      <c r="C20" s="20" t="str">
        <f t="shared" si="0"/>
        <v>Recurso F6</v>
      </c>
      <c r="D20" s="63"/>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6"/>
      <c r="O20" s="2" t="str">
        <f>'Definición técnica de imagenes'!A32</f>
        <v>F10B</v>
      </c>
    </row>
    <row r="21" spans="1:15" s="11" customFormat="1">
      <c r="A21" s="12" t="str">
        <f t="shared" si="6"/>
        <v>IMG12</v>
      </c>
      <c r="B21" s="62" t="s">
        <v>192</v>
      </c>
      <c r="C21" s="20" t="str">
        <f t="shared" si="0"/>
        <v>Recurso F6</v>
      </c>
      <c r="D21" s="63"/>
      <c r="E21" s="63"/>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6"/>
      <c r="K21" s="66"/>
      <c r="O21" s="2" t="str">
        <f>'Definición técnica de imagenes'!A33</f>
        <v>F11</v>
      </c>
    </row>
    <row r="22" spans="1:15" s="11" customFormat="1">
      <c r="A22" s="12" t="str">
        <f t="shared" si="6"/>
        <v>IMG13</v>
      </c>
      <c r="B22" s="62">
        <v>309160403</v>
      </c>
      <c r="C22" s="20" t="str">
        <f t="shared" si="0"/>
        <v>Recurso F6</v>
      </c>
      <c r="D22" s="63"/>
      <c r="E22" s="63"/>
      <c r="F22" s="13" t="e">
        <f t="shared" ca="1" si="4"/>
        <v>#N/A</v>
      </c>
      <c r="G22" s="13" t="e">
        <f ca="1">IF($F22&lt;&gt;"",IF($G$4="Recurso",VLOOKUP($E22,OFFSET('Definición técnica de imagenes'!$A$1,MATCH($G$5,'Definición técnica de imagenes'!$A$1:$A$104,0)-1,1,COUNTIF('Definición técnica de imagenes'!$A$3:$A$102,$G$5),5),5,FALSE),'Definición técnica de imagenes'!$F$16),"")</f>
        <v>#N/A</v>
      </c>
      <c r="H22" s="13" t="e">
        <f t="shared" ca="1" si="5"/>
        <v>#N/A</v>
      </c>
      <c r="I22" s="13" t="e">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#N/A</v>
      </c>
      <c r="J22" s="63"/>
      <c r="K22" s="69"/>
      <c r="O22" s="2" t="str">
        <f>'Definición técnica de imagenes'!A34</f>
        <v>F12</v>
      </c>
    </row>
    <row r="23" spans="1:15" s="11" customFormat="1" ht="61" customHeight="1">
      <c r="A23" s="12" t="str">
        <f t="shared" si="6"/>
        <v>IMG14</v>
      </c>
      <c r="B23" s="62">
        <v>101029792</v>
      </c>
      <c r="C23" s="20" t="str">
        <f t="shared" si="0"/>
        <v>Recurso F6</v>
      </c>
      <c r="D23" s="63"/>
      <c r="E23" s="63"/>
      <c r="F23" s="13" t="e">
        <f t="shared" ca="1" si="4"/>
        <v>#N/A</v>
      </c>
      <c r="G23" s="13" t="e">
        <f ca="1">IF($F23&lt;&gt;"",IF($G$4="Recurso",VLOOKUP($E23,OFFSET('Definición técnica de imagenes'!$A$1,MATCH($G$5,'Definición técnica de imagenes'!$A$1:$A$104,0)-1,1,COUNTIF('Definición técnica de imagenes'!$A$3:$A$102,$G$5),5),5,FALSE),'Definición técnica de imagenes'!$F$16),"")</f>
        <v>#N/A</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4" t="s">
        <v>193</v>
      </c>
      <c r="K23" s="64"/>
      <c r="O23" s="2" t="str">
        <f>'Definición técnica de imagenes'!A35</f>
        <v>F13</v>
      </c>
    </row>
    <row r="24" spans="1:15" s="11" customFormat="1" ht="66" customHeight="1">
      <c r="A24" s="12" t="str">
        <f t="shared" si="6"/>
        <v>IMG15</v>
      </c>
      <c r="B24" s="62">
        <v>101029792</v>
      </c>
      <c r="C24" s="20" t="str">
        <f t="shared" si="0"/>
        <v>Recurso F6</v>
      </c>
      <c r="D24" s="63"/>
      <c r="E24" s="63"/>
      <c r="F24" s="13" t="e">
        <f t="shared" ca="1" si="4"/>
        <v>#N/A</v>
      </c>
      <c r="G24" s="13" t="e">
        <f ca="1">IF($F24&lt;&gt;"",IF($G$4="Recurso",VLOOKUP($E24,OFFSET('Definición técnica de imagenes'!$A$1,MATCH($G$5,'Definición técnica de imagenes'!$A$1:$A$104,0)-1,1,COUNTIF('Definición técnica de imagenes'!$A$3:$A$102,$G$5),5),5,FALSE),'Definición técnica de imagenes'!$F$16),"")</f>
        <v>#N/A</v>
      </c>
      <c r="H24" s="13" t="e">
        <f t="shared" ca="1" si="5"/>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t="s">
        <v>194</v>
      </c>
      <c r="K24" s="65"/>
      <c r="O24" s="2" t="str">
        <f>'Definición técnica de imagenes'!A37</f>
        <v>F13B</v>
      </c>
    </row>
    <row r="25" spans="1:15" s="11" customFormat="1" ht="118" customHeight="1">
      <c r="A25" s="12" t="str">
        <f t="shared" si="6"/>
        <v>IMG16</v>
      </c>
      <c r="B25" s="62">
        <v>148791752</v>
      </c>
      <c r="C25" s="20" t="str">
        <f t="shared" si="0"/>
        <v>Recurso F6</v>
      </c>
      <c r="D25" s="63"/>
      <c r="E25" s="63"/>
      <c r="F25" s="13" t="e">
        <f t="shared" ca="1" si="4"/>
        <v>#N/A</v>
      </c>
      <c r="G25" s="13" t="e">
        <f ca="1">IF($F25&lt;&gt;"",IF($G$4="Recurso",VLOOKUP($E25,OFFSET('Definición técnica de imagenes'!$A$1,MATCH($G$5,'Definición técnica de imagenes'!$A$1:$A$104,0)-1,1,COUNTIF('Definición técnica de imagenes'!$A$3:$A$102,$G$5),5),5,FALSE),'Definición técnica de imagenes'!$F$16),"")</f>
        <v>#N/A</v>
      </c>
      <c r="H25" s="13" t="e">
        <f t="shared" ca="1" si="5"/>
        <v>#N/A</v>
      </c>
      <c r="I25" s="13" t="e">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#N/A</v>
      </c>
      <c r="J25" s="63"/>
      <c r="K25" s="64"/>
    </row>
    <row r="26" spans="1:15" s="11" customFormat="1">
      <c r="A26" s="12" t="str">
        <f t="shared" si="6"/>
        <v>IMG17</v>
      </c>
      <c r="B26" s="62">
        <v>155857700</v>
      </c>
      <c r="C26" s="20" t="str">
        <f t="shared" si="0"/>
        <v>Recurso F6</v>
      </c>
      <c r="D26" s="63"/>
      <c r="E26" s="63"/>
      <c r="F26" s="13" t="e">
        <f t="shared" ca="1" si="4"/>
        <v>#N/A</v>
      </c>
      <c r="G26" s="13" t="e">
        <f ca="1">IF($F26&lt;&gt;"",IF($G$4="Recurso",VLOOKUP($E26,OFFSET('Definición técnica de imagenes'!$A$1,MATCH($G$5,'Definición técnica de imagenes'!$A$1:$A$104,0)-1,1,COUNTIF('Definición técnica de imagenes'!$A$3:$A$102,$G$5),5),5,FALSE),'Definición técnica de imagenes'!$F$16),"")</f>
        <v>#N/A</v>
      </c>
      <c r="H26" s="13" t="e">
        <f t="shared" ca="1" si="5"/>
        <v>#N/A</v>
      </c>
      <c r="I26" s="13" t="e">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#N/A</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2016-03-12T02:00:41Z</dcterms:modified>
</cp:coreProperties>
</file>