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<sst xmlns="http://schemas.openxmlformats.org/spreadsheetml/2006/main" count="371" uniqueCount="194">
  <si>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</si>
  <si>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</si>
  <si>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</si>
  <si>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</si>
  <si>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</si>
  <si>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</si>
  <si>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</si>
  <si>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</si>
  <si>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</si>
  <si>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</si>
  <si>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</si>
  <si>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</si>
  <si>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</si>
  <si>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</si>
  <si>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</si>
  <si>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</si>
  <si>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</si>
  <si>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</si>
  <si>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</si>
  <si>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</si>
  <si>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</si>
  <si>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</si>
  <si>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</si>
  <si>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</si>
  <si>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</si>
  <si>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</si>
  <si>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</si>
  <si>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</si>
  <si>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</si>
  <si>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</si>
  <si>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</si>
  <si>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</si>
  <si>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</si>
  <si>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</si>
  <si>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</si>
  <si>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</si>
  <si>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</si>
  <si>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</si>
  <si>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</si>
  <si>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</si>
  <si>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</si>
  <si>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</si>
  <si>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</si>
  <si>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</si>
  <si>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</si>
  <si>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</si>
  <si>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</si>
  <si>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</si>
  <si>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</si>
  <si>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</si>
  <si>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</si>
  <si>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</si>
  <si>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</si>
  <si>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</si>
  <si>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</si>
  <si>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</si>
  <si>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</si>
  <si>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</si>
  <si>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</si>
  <si>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</si>
  <si>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</si>
  <si>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</si>
  <si>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</si>
  <si>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</si>
  <si>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</si>
  <si>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</si>
  <si>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</si>
  <si>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</si>
  <si>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</si>
  <si>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</si>
  <si>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</si>
  <si>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</si>
  <si>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</si>
  <si>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</si>
  <si>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</si>
  <si>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</si>
  <si>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</si>
  <si>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</si>
  <si>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</si>
  <si>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</si>
  <si>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</si>
  <si>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</si>
  <si>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</si>
  <si>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</si>
  <si>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</si>
  <si>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</si>
  <si>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</si>
  <si>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</si>
  <si>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</si>
  <si>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</si>
  <si>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</si>
  <si>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</si>
  <si>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</si>
  <si>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</si>
  <si>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</si>
  <si>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</si>
  <si>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</si>
  <si>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</si>
  <si>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</si>
  <si>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</si>
  <si>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</si>
  <si>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</si>
  <si>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</si>
  <si>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</si>
  <si>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</si>
  <si>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</si>
  <si>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</si>
  <si>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</si>
  <si>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</si>
  <si>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</si>
  <si>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</si>
  <si>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</si>
  <si>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</si>
  <si>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</si>
  <si>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</si>
  <si>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</si>
  <si>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</si>
  <si>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</si>
  <si>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</si>
  <si>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</si>
  <si>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</si>
  <si>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</si>
  <si>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</si>
  <si>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</si>
  <si>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</si>
  <si>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</si>
  <si>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</si>
  <si>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</si>
  <si>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</si>
  <si>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</si>
  <si>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</si>
  <si>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</si>
  <si>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</si>
  <si>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</si>
  <si>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</si>
  <si>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</si>
  <si>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</si>
  <si>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</si>
  <si>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</si>
  <si>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</si>
  <si>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</si>
  <si>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</si>
  <si>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</si>
  <si>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</si>
  <si>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</si>
  <si>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</si>
  <si>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</si>
  <si>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</si>
  <si>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</si>
  <si>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</si>
  <si>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</si>
  <si>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</si>
  <si>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</si>
  <si>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</si>
  <si>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</si>
  <si>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</si>
  <si>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</si>
  <si>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</si>
  <si>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</si>
  <si>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</si>
  <si>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</si>
  <si>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</si>
  <si>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</si>
  <si>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</si>
  <si>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</si>
  <si>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</si>
  <si>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</si>
  <si>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</si>
  <si>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</si>
  <si>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</si>
  <si>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</si>
  <si>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</si>
  <si>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</si>
  <si>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</si>
  <si>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</si>
  <si>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</si>
  <si>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</si>
  <si>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</si>
  <si>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</si>
  <si>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</si>
  <si>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</si>
  <si>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</si>
  <si>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</si>
  <si>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</si>
  <si>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</si>
  <si>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</si>
  <si>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</si>
  <si>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MA_09_09_CO_REC140</t>
  </si>
  <si>
    <t>La semejanza de triángulos</t>
  </si>
  <si>
    <t>Ilustración</t>
  </si>
  <si>
    <t>Imagen de dos figuras semejantes</t>
  </si>
  <si>
    <t>ninguna</t>
  </si>
  <si>
    <t>El esquema de un puente</t>
  </si>
  <si>
    <t>resaltar el triangulo central (el más grande)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</si>
</sst>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C2" sqref="C2:D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F10</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140</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187</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F10</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92731627</v>
      </c>
      <c r="C10" s="20" t="str">
        <f t="shared" ref="C10:C41" si="0">IF(OR(B10&lt;&gt;"",J10&lt;&gt;""),IF($G$4="Recurso",CONCATENATE($G$4," ",$G$5),$G$4),"")</f>
        <v>Recurso F10</v>
      </c>
      <c r="D10" s="63" t="s">
        <v>189</v>
      </c>
      <c r="E10" s="63" t="s">
        <v>155</v>
      </c>
      <c r="F10" s="13" t="str">
        <f t="shared" ref="F10" ca="1" si="1">IF(OR(B10&lt;&gt;"",J10&lt;&gt;""),CONCATENATE($C$7,"_",$A10,IF($G$4="Cuaderno de Estudio","_small",CONCATENATE(IF(I10="","","n"),IF(LEFT($G$5,1)="F",".jpg",".png")))),"")</f>
        <v>MA_09_09_CO_REC140_IMG01.jpg</v>
      </c>
      <c r="G10" s="13">
        <f ca="1">IF($F10&lt;&gt;"",IF($G$4="Recurso",VLOOKUP($E10,OFFSET('Definición técnica de imagenes'!$A$1,MATCH($G$5,'Definición técnica de imagenes'!$A$1:$A$104,0)-1,1,COUNTIF('Definición técnica de imagenes'!$A$3:$A$102,$G$5),5),5,FALSE),'Definición técnica de imagenes'!$F$16),"")</f>
        <v>0</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190</v>
      </c>
      <c r="K10" s="64" t="s">
        <v>191</v>
      </c>
      <c r="O10" s="2" t="str">
        <f>'Definición técnica de imagenes'!A12</f>
        <v>M12D</v>
      </c>
    </row>
    <row r="11" spans="1:16" s="11" customFormat="1" ht="13.9" customHeight="1" x14ac:dyDescent="0.25">
      <c r="A11" s="12" t="str">
        <f t="shared" ref="A11:A18" si="3">IF(OR(B11&lt;&gt;"",J11&lt;&gt;""),CONCATENATE(LEFT(A10,3),IF(MID(A10,4,2)+1&lt;10,CONCATENATE("0",MID(A10,4,2)+1))),"")</f>
        <v>IMG02</v>
      </c>
      <c r="B11" s="62">
        <v>293650283</v>
      </c>
      <c r="C11" s="20" t="str">
        <f t="shared" si="0"/>
        <v>Recurso F10</v>
      </c>
      <c r="D11" s="63" t="s">
        <v>189</v>
      </c>
      <c r="E11" s="63" t="s">
        <v>155</v>
      </c>
      <c r="F11" s="13" t="str">
        <f t="shared" ref="F11:F74" ca="1" si="4">IF(OR(B11&lt;&gt;"",J11&lt;&gt;""),CONCATENATE($C$7,"_",$A11,IF($G$4="Cuaderno de Estudio","_small",CONCATENATE(IF(I11="","","n"),IF(LEFT($G$5,1)="F",".jpg",".png")))),"")</f>
        <v>MA_09_09_CO_REC140_IMG02.jpg</v>
      </c>
      <c r="G11" s="13">
        <f ca="1">IF($F11&lt;&gt;"",IF($G$4="Recurso",VLOOKUP($E11,OFFSET('Definición técnica de imagenes'!$A$1,MATCH($G$5,'Definición técnica de imagenes'!$A$1:$A$104,0)-1,1,COUNTIF('Definición técnica de imagenes'!$A$3:$A$102,$G$5),5),5,FALSE),'Definición técnica de imagenes'!$F$16),"")</f>
        <v>0</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192</v>
      </c>
      <c r="K11" s="65" t="s">
        <v>193</v>
      </c>
      <c r="O11" s="2" t="str">
        <f>'Definición técnica de imagenes'!A13</f>
        <v>M101</v>
      </c>
    </row>
    <row r="12" spans="1:16" s="11" customFormat="1" x14ac:dyDescent="0.25">
      <c r="A12" s="12" t="str">
        <f t="shared" si="3"/>
        <v/>
      </c>
      <c r="B12" s="62"/>
      <c r="C12" s="20" t="str">
        <f t="shared" si="0"/>
        <v/>
      </c>
      <c r="D12" s="63"/>
      <c r="E12" s="63"/>
      <c r="F12" s="13" t="str">
        <f t="shared" si="4"/>
        <v/>
      </c>
      <c r="G12" s="13" t="str">
        <f ca="1">IF($F12&lt;&gt;"",IF($G$4="Recurso",VLOOKUP($E12,OFFSET('Definición técnica de imagenes'!$A$1,MATCH($G$5,'Definición técnica de imagenes'!$A$1:$A$104,0)-1,1,COUNTIF('Definición técnica de imagenes'!$A$3:$A$102,$G$5),5),5,FALSE),'Definición técnica de imagenes'!$F$16),"")</f>
        <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2016-03-13T06:36:05Z</dcterms:modified>
</cp:coreProperties>
</file>