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H30" i="1"/>
  <c r="H29" i="1"/>
  <c r="H28" i="1"/>
  <c r="H27" i="1"/>
  <c r="H26" i="1"/>
  <c r="H25" i="1"/>
  <c r="H24" i="1"/>
  <c r="H23" i="1"/>
  <c r="H22" i="1"/>
  <c r="H21" i="1"/>
  <c r="H20" i="1"/>
  <c r="H19" i="1"/>
  <c r="H18" i="1"/>
  <c r="H17"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2" i="1" s="1"/>
  <c r="G12" i="1" s="1"/>
  <c r="F11" i="1"/>
  <c r="G11" i="1" s="1"/>
  <c r="H10" i="1"/>
  <c r="F10" i="1"/>
  <c r="G10" i="1" s="1"/>
  <c r="A13" i="1" l="1"/>
  <c r="F13" i="1" s="1"/>
  <c r="G13" i="1" s="1"/>
  <c r="A14" i="1" l="1"/>
  <c r="F14" i="1" s="1"/>
  <c r="G14" i="1" s="1"/>
  <c r="A15" i="1" l="1"/>
  <c r="F15" i="1" s="1"/>
  <c r="G15" i="1" s="1"/>
  <c r="A16" i="1" l="1"/>
  <c r="F16" i="1" l="1"/>
  <c r="G16" i="1" s="1"/>
  <c r="H16" i="1"/>
  <c r="A17" i="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<sst xmlns="http://schemas.openxmlformats.org/spreadsheetml/2006/main" count="432" uniqueCount="209">
  <si>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</si>
  <si>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</si>
  <si>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</si>
  <si>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</si>
  <si>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</si>
  <si>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</si>
  <si>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</si>
  <si>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</si>
  <si>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</si>
  <si>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</si>
  <si>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</si>
  <si>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</si>
  <si>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</si>
  <si>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</si>
  <si>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</si>
  <si>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</si>
  <si>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</si>
  <si>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</si>
  <si>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</si>
  <si>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</si>
  <si>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</si>
  <si>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</si>
  <si>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</si>
  <si>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</si>
  <si>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</si>
  <si>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</si>
  <si>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</si>
  <si>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</si>
  <si>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</si>
  <si>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</si>
  <si>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</si>
  <si>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</si>
  <si>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</si>
  <si>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</si>
  <si>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</si>
  <si>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</si>
  <si>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</si>
  <si>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</si>
  <si>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</si>
  <si>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</si>
  <si>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</si>
  <si>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</si>
  <si>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</si>
  <si>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</si>
  <si>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</si>
  <si>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</si>
  <si>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</si>
  <si>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</si>
  <si>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</si>
  <si>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</si>
  <si>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</si>
  <si>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</si>
  <si>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</si>
  <si>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</si>
  <si>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</si>
  <si>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</si>
  <si>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</si>
  <si>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</si>
  <si>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</si>
  <si>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</si>
  <si>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</si>
  <si>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</si>
  <si>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</si>
  <si>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</si>
  <si>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</si>
  <si>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</si>
  <si>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</si>
  <si>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</si>
  <si>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</si>
  <si>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</si>
  <si>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</si>
  <si>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</si>
  <si>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</si>
  <si>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</si>
  <si>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</si>
  <si>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</si>
  <si>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</si>
  <si>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</si>
  <si>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</si>
  <si>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</si>
  <si>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</si>
  <si>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</si>
  <si>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</si>
  <si>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</si>
  <si>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</si>
  <si>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</si>
  <si>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</si>
  <si>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</si>
  <si>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</si>
  <si>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</si>
  <si>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</si>
  <si>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</si>
  <si>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</si>
  <si>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</si>
  <si>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</si>
  <si>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</si>
  <si>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</si>
  <si>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</si>
  <si>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</si>
  <si>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</si>
  <si>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</si>
  <si>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</si>
  <si>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</si>
  <si>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</si>
  <si>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</si>
  <si>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</si>
  <si>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</si>
  <si>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</si>
  <si>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</si>
  <si>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</si>
  <si>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</si>
  <si>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</si>
  <si>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</si>
  <si>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</si>
  <si>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</si>
  <si>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</si>
  <si>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</si>
  <si>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</si>
  <si>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</si>
  <si>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</si>
  <si>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</si>
  <si>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</si>
  <si>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</si>
  <si>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</si>
  <si>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</si>
  <si>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</si>
  <si>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</si>
  <si>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</si>
  <si>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</si>
  <si>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</si>
  <si>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</si>
  <si>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</si>
  <si>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</si>
  <si>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</si>
  <si>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</si>
  <si>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</si>
  <si>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</si>
  <si>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</si>
  <si>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</si>
  <si>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</si>
  <si>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</si>
  <si>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</si>
  <si>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</si>
  <si>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</si>
  <si>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</si>
  <si>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</si>
  <si>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</si>
  <si>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</si>
  <si>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</si>
  <si>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</si>
  <si>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</si>
  <si>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</si>
  <si>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</si>
  <si>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</si>
  <si>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</si>
  <si>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</si>
  <si>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</si>
  <si>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</si>
  <si>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</si>
  <si>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</si>
  <si>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</si>
  <si>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</si>
  <si>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</si>
  <si>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</si>
  <si>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</si>
  <si>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</si>
  <si>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</si>
  <si>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</si>
  <si>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</si>
  <si>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</si>
  <si>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</si>
  <si>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</si>
  <si>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</si>
  <si>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</si>
  <si>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</si>
  <si>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</si>
  <si>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</si>
  <si>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</si>
  <si>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</si>
  <si>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</si>
  <si>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</si>
  <si>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</si>
  <si>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</si>
  <si>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</si>
  <si>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</si>
  <si>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</si>
  <si>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</si>
  <si>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</si>
  <si>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</si>
  <si>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Las funciones trigonométricas</t>
  </si>
  <si>
    <t>Adriana Ma. Pachón</t>
  </si>
  <si>
    <t>MA_10_03_CO_REC160</t>
  </si>
  <si>
    <t>Realizar la composición de imágenes con los pantallazos propuestos, simulando recuadros de color donde el estudiante debe hacer clic para generar la siguiente pantalla. 
Pestaña "GeoGebra", ficha 2.</t>
  </si>
  <si>
    <t>Tomar un pantallazo señalando las dos funciones que se generaron en GeoGebra. 
Pestaña "GeoGebra", ficha 3.</t>
  </si>
  <si>
    <t>Realizar la composición de imágenes con los pantallazos propuestos, simulando recuadros de color donde el estudiante debe hacer clic para generar las opciones que se subrayan.
El paso a paso es:
1, Da clic derecho sobre el plano y activa la casilla "Cuadrícula". 
2, Sobre este mismo menú, selecciona la opción "Vista gráfica". ​
3, Al lado derecho debe abrirse un menú, selecciona la pestaña "Eje X".
4, Activa la casilla "Distancia" y en la lista desplegable selecciona la opción 1. 
5, Selecciona ahora la pestaña "Eje Y". 
6, Activa la casilla "Distancia" y en la lista desplegable selecciona la opción .
Pestaña "GeoGebra", ficha 4.</t>
  </si>
  <si>
    <t>Ilustrar el diagrama propuesto con todos los datos que se muestran. 
Pestaña "GeoGebra", ficha 5.</t>
  </si>
  <si>
    <t xml:space="preserve">Pantallazo del inicio del sitio GeoGebra: www.geogebra.org 
Pestaña "GeoGebra", ficha 1. </t>
  </si>
  <si>
    <t xml:space="preserve">Tomar un pantallazo señalando la función que se generó en GeoGebra al introducir la función  y= arcsen(x). 
Pestaña "arcsen y arccos", ficha 1,
</t>
  </si>
  <si>
    <t xml:space="preserve">Tomar un pantallazo señalando la función que se generó en GeoGebra al introducir la función  y= arccos(x). 
Pestaña "arcsen y arccos", ficha 3,
</t>
  </si>
  <si>
    <t xml:space="preserve">Ilustrar la gráfica de la función arcoseno que se muestran en la imagen. 
La gráfica debe indicar a partir de intervalos el dominio y rango en cada caso. Indicar el tipo de función que se trata como se indca en la imagen. 
No olvidar los nombres de los ejes. 
Pestaña "arcsen y arccos", ficha 2,
</t>
  </si>
  <si>
    <t xml:space="preserve">Ilustrar la gráfica de la función arcocoseno que se muestran en la imagen. 
La gráfica debe indicar a partir de intervalos el dominio y rango en cada caso. Indicar el tipo de función que se trata como se indca en la imagen. 
No olvidar los nombres de los ejes. 
Pestaña "arcsen y arccos", ficha 4,
</t>
  </si>
  <si>
    <t xml:space="preserve">Tomar un pantallazo señalando la función que se generó en GeoGebra al introducir la función  y= arctan(x). 
Pestaña "arctan y arccot", ficha 1,
</t>
  </si>
  <si>
    <t xml:space="preserve">Ilustrar la gráfica de la función arcocotangente que se muestran en la imagen. 
La gráfica debe indicar a partir de intervalos el dominio y rango en cada caso. Indicar el tipo de función que se trata como se indca en la imagen. 
No olvidar los nombres de los ejes. 
Pestaña "arctan y arccot", ficha 4,
</t>
  </si>
  <si>
    <t xml:space="preserve">Ilustrar la gráfica de la función arcotangente que se muestran en la imagen. 
La gráfica debe indicar a partir de intervalos el dominio y rango en cada caso. Indicar el tipo de función que se trata como se indca en la imagen. 
No olvidar los nombres de los ejes. 
Pestaña "arctan y arccot", ficha 2,
</t>
  </si>
  <si>
    <t xml:space="preserve">Tomar un pantallazo señalando la función que se generó en GeoGebra al introducir la función  y= arccot(x) a partir del uso de igualdades. 
Pestaña "arctan y arccot", ficha 3,
</t>
  </si>
  <si>
    <t xml:space="preserve">Ilustrar la gráfica de la función arcosecante que se muestran en la imagen. 
La gráfica debe indicar a partir de intervalos el dominio y rango en cada caso. Indicar el tipo de función que se trata como se indca en la imagen. 
No olvidar los nombres de los ejes. 
Pestaña " arcsec y arccsc ", ficha 2,
</t>
  </si>
  <si>
    <t xml:space="preserve">Tomar un pantallazo señalando la función que se generó en GeoGebra al introducir la función  y= arccsc(x) a partir del uso de igualdades. 
Pestaña "arcsec y arccsc", ficha 3,
</t>
  </si>
  <si>
    <t xml:space="preserve">Ilustrar la gráfica de la función arcocosecante que se muestran en la imagen. 
La gráfica debe indicar a partir de intervalos el dominio y rango en cada caso. Indicar el tipo de función que se trata como se indca en la imagen. 
No olvidar los nombres de los ejes. 
Pestaña "arcsec y arccsc", ficha 4,
</t>
  </si>
  <si>
    <t xml:space="preserve">Tomar un pantallazo señalando la función que se generó en GeoGebra al introducir la función  y= arcsec(x) a partir del uso de igualdades. 
Pestaña "arcsec y arccsc", ficha 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</si>
</sst>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gif"/><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314325</xdr:colOff>
      <xdr:row>9</xdr:row>
      <xdr:rowOff>76200</xdr:rowOff>
    </xdr:from>
    <xdr:to>
      <xdr:col>10</xdr:col>
      <xdr:colOff>2554984</xdr:colOff>
      <xdr:row>9</xdr:row>
      <xdr:rowOff>1294152</xdr:rowOff>
    </xdr:to>
    <xdr:pic>
      <xdr:nvPicPr>
        <xdr:cNvPr id="2" name="Imagen 1"/>
        <xdr:cNvPicPr>
          <a:picLocks noChangeAspect="1"/>
        </xdr:cNvPicPr>
      </xdr:nvPicPr>
      <xdr:blipFill>
        <a:blip xmlns:r="http://schemas.openxmlformats.org/officeDocument/2006/relationships" r:embed="rId1"/>
        <a:stretch>
          <a:fillRect/>
        </a:stretch>
      </xdr:blipFill>
      <xdr:spPr>
        <a:xfrm>
          <a:off x="16659225" y="2209800"/>
          <a:ext cx="2240659" cy="1217952"/>
        </a:xfrm>
        <a:prstGeom prst="rect">
          <a:avLst/>
        </a:prstGeom>
      </xdr:spPr>
    </xdr:pic>
    <xdr:clientData/>
  </xdr:twoCellAnchor>
  <xdr:twoCellAnchor editAs="oneCell">
    <xdr:from>
      <xdr:col>10</xdr:col>
      <xdr:colOff>142875</xdr:colOff>
      <xdr:row>10</xdr:row>
      <xdr:rowOff>90637</xdr:rowOff>
    </xdr:from>
    <xdr:to>
      <xdr:col>10</xdr:col>
      <xdr:colOff>2721755</xdr:colOff>
      <xdr:row>10</xdr:row>
      <xdr:rowOff>1637548</xdr:rowOff>
    </xdr:to>
    <xdr:pic>
      <xdr:nvPicPr>
        <xdr:cNvPr id="3" name="Imagen 2"/>
        <xdr:cNvPicPr>
          <a:picLocks noChangeAspect="1"/>
        </xdr:cNvPicPr>
      </xdr:nvPicPr>
      <xdr:blipFill>
        <a:blip xmlns:r="http://schemas.openxmlformats.org/officeDocument/2006/relationships" r:embed="rId2"/>
        <a:stretch>
          <a:fillRect/>
        </a:stretch>
      </xdr:blipFill>
      <xdr:spPr>
        <a:xfrm>
          <a:off x="16487775" y="3586312"/>
          <a:ext cx="2578880" cy="1546911"/>
        </a:xfrm>
        <a:prstGeom prst="rect">
          <a:avLst/>
        </a:prstGeom>
      </xdr:spPr>
    </xdr:pic>
    <xdr:clientData/>
  </xdr:twoCellAnchor>
  <xdr:twoCellAnchor editAs="oneCell">
    <xdr:from>
      <xdr:col>10</xdr:col>
      <xdr:colOff>180975</xdr:colOff>
      <xdr:row>12</xdr:row>
      <xdr:rowOff>463376</xdr:rowOff>
    </xdr:from>
    <xdr:to>
      <xdr:col>10</xdr:col>
      <xdr:colOff>3409950</xdr:colOff>
      <xdr:row>12</xdr:row>
      <xdr:rowOff>1765778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25875" y="9531176"/>
          <a:ext cx="3228975" cy="1302402"/>
        </a:xfrm>
        <a:prstGeom prst="rect">
          <a:avLst/>
        </a:prstGeom>
      </xdr:spPr>
    </xdr:pic>
    <xdr:clientData/>
  </xdr:twoCellAnchor>
  <xdr:twoCellAnchor editAs="oneCell">
    <xdr:from>
      <xdr:col>10</xdr:col>
      <xdr:colOff>85725</xdr:colOff>
      <xdr:row>11</xdr:row>
      <xdr:rowOff>76200</xdr:rowOff>
    </xdr:from>
    <xdr:to>
      <xdr:col>10</xdr:col>
      <xdr:colOff>3277599</xdr:colOff>
      <xdr:row>11</xdr:row>
      <xdr:rowOff>1810368</xdr:rowOff>
    </xdr:to>
    <xdr:pic>
      <xdr:nvPicPr>
        <xdr:cNvPr id="5" name="Imagen 4"/>
        <xdr:cNvPicPr>
          <a:picLocks noChangeAspect="1"/>
        </xdr:cNvPicPr>
      </xdr:nvPicPr>
      <xdr:blipFill>
        <a:blip xmlns:r="http://schemas.openxmlformats.org/officeDocument/2006/relationships" r:embed="rId4"/>
        <a:stretch>
          <a:fillRect/>
        </a:stretch>
      </xdr:blipFill>
      <xdr:spPr>
        <a:xfrm>
          <a:off x="16430625" y="5267325"/>
          <a:ext cx="3191874" cy="1734168"/>
        </a:xfrm>
        <a:prstGeom prst="rect">
          <a:avLst/>
        </a:prstGeom>
      </xdr:spPr>
    </xdr:pic>
    <xdr:clientData/>
  </xdr:twoCellAnchor>
  <xdr:twoCellAnchor editAs="oneCell">
    <xdr:from>
      <xdr:col>10</xdr:col>
      <xdr:colOff>723900</xdr:colOff>
      <xdr:row>13</xdr:row>
      <xdr:rowOff>38100</xdr:rowOff>
    </xdr:from>
    <xdr:to>
      <xdr:col>10</xdr:col>
      <xdr:colOff>3109855</xdr:colOff>
      <xdr:row>13</xdr:row>
      <xdr:rowOff>1462088</xdr:rowOff>
    </xdr:to>
    <xdr:pic>
      <xdr:nvPicPr>
        <xdr:cNvPr id="6" name="Picture 2" descr="http://matematica.laguia2000.com/wp-content/uploads/2012/12/funci%C3%B3n-inversa.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68800" y="10696575"/>
          <a:ext cx="2385955" cy="142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684510</xdr:colOff>
      <xdr:row>16</xdr:row>
      <xdr:rowOff>127778</xdr:rowOff>
    </xdr:from>
    <xdr:to>
      <xdr:col>10</xdr:col>
      <xdr:colOff>3280475</xdr:colOff>
      <xdr:row>16</xdr:row>
      <xdr:rowOff>1455160</xdr:rowOff>
    </xdr:to>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96476" y="13934185"/>
          <a:ext cx="2595965" cy="132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619931</xdr:colOff>
      <xdr:row>14</xdr:row>
      <xdr:rowOff>119502</xdr:rowOff>
    </xdr:from>
    <xdr:to>
      <xdr:col>10</xdr:col>
      <xdr:colOff>3422542</xdr:colOff>
      <xdr:row>15</xdr:row>
      <xdr:rowOff>6060</xdr:rowOff>
    </xdr:to>
    <xdr:pic>
      <xdr:nvPicPr>
        <xdr:cNvPr id="12" name="Imagen 1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31897" y="12246926"/>
          <a:ext cx="2802611" cy="1397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878238</xdr:colOff>
      <xdr:row>15</xdr:row>
      <xdr:rowOff>25832</xdr:rowOff>
    </xdr:from>
    <xdr:to>
      <xdr:col>10</xdr:col>
      <xdr:colOff>2878423</xdr:colOff>
      <xdr:row>15</xdr:row>
      <xdr:rowOff>1779724</xdr:rowOff>
    </xdr:to>
    <xdr:pic>
      <xdr:nvPicPr>
        <xdr:cNvPr id="14" name="Imagen 1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190204" y="13664340"/>
          <a:ext cx="2000185" cy="1753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800746</xdr:colOff>
      <xdr:row>17</xdr:row>
      <xdr:rowOff>51660</xdr:rowOff>
    </xdr:from>
    <xdr:to>
      <xdr:col>10</xdr:col>
      <xdr:colOff>2694251</xdr:colOff>
      <xdr:row>17</xdr:row>
      <xdr:rowOff>1927472</xdr:rowOff>
    </xdr:to>
    <xdr:pic>
      <xdr:nvPicPr>
        <xdr:cNvPr id="15" name="Imagen 1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12712" y="17216033"/>
          <a:ext cx="1893505" cy="187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634999</xdr:colOff>
      <xdr:row>19</xdr:row>
      <xdr:rowOff>22243</xdr:rowOff>
    </xdr:from>
    <xdr:to>
      <xdr:col>10</xdr:col>
      <xdr:colOff>3315101</xdr:colOff>
      <xdr:row>19</xdr:row>
      <xdr:rowOff>2232229</xdr:rowOff>
    </xdr:to>
    <xdr:pic>
      <xdr:nvPicPr>
        <xdr:cNvPr id="16" name="Imagen 1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975666" y="20680910"/>
          <a:ext cx="2680102" cy="2209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660830</xdr:colOff>
      <xdr:row>21</xdr:row>
      <xdr:rowOff>57044</xdr:rowOff>
    </xdr:from>
    <xdr:to>
      <xdr:col>10</xdr:col>
      <xdr:colOff>3368456</xdr:colOff>
      <xdr:row>21</xdr:row>
      <xdr:rowOff>2096549</xdr:rowOff>
    </xdr:to>
    <xdr:pic>
      <xdr:nvPicPr>
        <xdr:cNvPr id="17" name="Imagen 1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001497" y="24229377"/>
          <a:ext cx="2707626" cy="2039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740834</xdr:colOff>
      <xdr:row>18</xdr:row>
      <xdr:rowOff>104181</xdr:rowOff>
    </xdr:from>
    <xdr:to>
      <xdr:col>10</xdr:col>
      <xdr:colOff>3492499</xdr:colOff>
      <xdr:row>18</xdr:row>
      <xdr:rowOff>1477433</xdr:rowOff>
    </xdr:to>
    <xdr:pic>
      <xdr:nvPicPr>
        <xdr:cNvPr id="18" name="Imagen 1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81501" y="19260014"/>
          <a:ext cx="2751665" cy="1373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190502</xdr:colOff>
      <xdr:row>20</xdr:row>
      <xdr:rowOff>486833</xdr:rowOff>
    </xdr:from>
    <xdr:to>
      <xdr:col>10</xdr:col>
      <xdr:colOff>3669904</xdr:colOff>
      <xdr:row>20</xdr:row>
      <xdr:rowOff>2233506</xdr:rowOff>
    </xdr:to>
    <xdr:pic>
      <xdr:nvPicPr>
        <xdr:cNvPr id="19" name="Imagen 1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531169" y="23495000"/>
          <a:ext cx="3479402" cy="1746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460744</xdr:colOff>
      <xdr:row>23</xdr:row>
      <xdr:rowOff>53163</xdr:rowOff>
    </xdr:from>
    <xdr:to>
      <xdr:col>10</xdr:col>
      <xdr:colOff>3379736</xdr:colOff>
      <xdr:row>23</xdr:row>
      <xdr:rowOff>2240635</xdr:rowOff>
    </xdr:to>
    <xdr:pic>
      <xdr:nvPicPr>
        <xdr:cNvPr id="20" name="Imagen 1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799442" y="29983814"/>
          <a:ext cx="2918992" cy="218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496185</xdr:colOff>
      <xdr:row>25</xdr:row>
      <xdr:rowOff>212651</xdr:rowOff>
    </xdr:from>
    <xdr:to>
      <xdr:col>10</xdr:col>
      <xdr:colOff>3407557</xdr:colOff>
      <xdr:row>25</xdr:row>
      <xdr:rowOff>2018237</xdr:rowOff>
    </xdr:to>
    <xdr:pic>
      <xdr:nvPicPr>
        <xdr:cNvPr id="21" name="Imagen 20"/>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834883" y="35335535"/>
          <a:ext cx="2911372" cy="1805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159485</xdr:colOff>
      <xdr:row>22</xdr:row>
      <xdr:rowOff>112603</xdr:rowOff>
    </xdr:from>
    <xdr:to>
      <xdr:col>10</xdr:col>
      <xdr:colOff>3850785</xdr:colOff>
      <xdr:row>22</xdr:row>
      <xdr:rowOff>1967022</xdr:rowOff>
    </xdr:to>
    <xdr:pic>
      <xdr:nvPicPr>
        <xdr:cNvPr id="22" name="Imagen 21"/>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498183" y="28359766"/>
          <a:ext cx="3691300" cy="1854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318977</xdr:colOff>
      <xdr:row>24</xdr:row>
      <xdr:rowOff>460593</xdr:rowOff>
    </xdr:from>
    <xdr:to>
      <xdr:col>10</xdr:col>
      <xdr:colOff>3857017</xdr:colOff>
      <xdr:row>24</xdr:row>
      <xdr:rowOff>2232836</xdr:rowOff>
    </xdr:to>
    <xdr:pic>
      <xdr:nvPicPr>
        <xdr:cNvPr id="23" name="Imagen 2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657675" y="33226593"/>
          <a:ext cx="3538040" cy="1772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5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4">
        <v>10</v>
      </c>
      <c r="D3" s="85"/>
      <c r="F3" s="77"/>
      <c r="G3" s="78"/>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190</v>
      </c>
      <c r="D5" s="87"/>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07.25" customHeight="1" x14ac:dyDescent="0.25">
      <c r="A10" s="12" t="str">
        <f>IF(OR(B10&lt;&gt;"",J10&lt;&gt;""),"IMG01","")</f>
        <v>IMG01</v>
      </c>
      <c r="B10" s="62" t="s">
        <v>188</v>
      </c>
      <c r="C10" s="20" t="str">
        <f t="shared" ref="C10:C41" si="0">IF(OR(B10&lt;&gt;"",J10&lt;&gt;""),IF($G$4="Recurso",CONCATENATE($G$4," ",$G$5),$G$4),"")</f>
        <v>Recurso F13B</v>
      </c>
      <c r="D10" s="63" t="s">
        <v>187</v>
      </c>
      <c r="E10" s="63" t="s">
        <v>168</v>
      </c>
      <c r="F10" s="13" t="str">
        <f t="shared" ref="F10" ca="1" si="1">IF(OR(B10&lt;&gt;"",J10&lt;&gt;""),CONCATENATE($C$7,"_",$A10,IF($G$4="Cuaderno de Estudio","_small",CONCATENATE(IF(I10="","","n"),IF(LEFT($G$5,1)="F",".jpg",".png")))),"")</f>
        <v>MA_10_03_CO_REC160_IMG01.jpg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c r="O10" s="2" t="str">
        <f>'Definición técnica de imagenes'!A12</f>
        <v>M12D</v>
      </c>
    </row>
    <row r="11" spans="1:16" s="11" customFormat="1" ht="133.5" customHeight="1" x14ac:dyDescent="0.25">
      <c r="A11" s="12" t="str">
        <f t="shared" ref="A11:A18" si="3">IF(OR(B11&lt;&gt;"",J11&lt;&gt;""),CONCATENATE(LEFT(A10,3),IF(MID(A10,4,2)+1&lt;10,CONCATENATE("0",MID(A10,4,2)+1))),"")</f>
        <v>IMG02</v>
      </c>
      <c r="B11" s="62" t="s">
        <v>188</v>
      </c>
      <c r="C11" s="20" t="str">
        <f t="shared" si="0"/>
        <v>Recurso F13B</v>
      </c>
      <c r="D11" s="63" t="s">
        <v>187</v>
      </c>
      <c r="E11" s="63" t="s">
        <v>168</v>
      </c>
      <c r="F11" s="13" t="str">
        <f t="shared" ref="F11:F74" ca="1" si="4">IF(OR(B11&lt;&gt;"",J11&lt;&gt;""),CONCATENATE($C$7,"_",$A11,IF($G$4="Cuaderno de Estudio","_small",CONCATENATE(IF(I11="","","n"),IF(LEFT($G$5,1)="F",".jpg",".png")))),"")</f>
        <v>MA_10_03_CO_REC160_IMG02.jpg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146.25" customHeight="1" x14ac:dyDescent="0.25">
      <c r="A12" s="12" t="str">
        <f t="shared" si="3"/>
        <v>IMG03</v>
      </c>
      <c r="B12" s="62" t="s">
        <v>188</v>
      </c>
      <c r="C12" s="20" t="str">
        <f t="shared" si="0"/>
        <v>Recurso F13B</v>
      </c>
      <c r="D12" s="63" t="s">
        <v>187</v>
      </c>
      <c r="E12" s="63" t="s">
        <v>168</v>
      </c>
      <c r="F12" s="13" t="str">
        <f t="shared" ca="1" si="4"/>
        <v>MA_10_03_CO_REC160_IMG03.jpg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284.25" customHeight="1" x14ac:dyDescent="0.25">
      <c r="A13" s="12" t="str">
        <f t="shared" si="3"/>
        <v>IMG04</v>
      </c>
      <c r="B13" s="62" t="s">
        <v>188</v>
      </c>
      <c r="C13" s="20" t="str">
        <f t="shared" si="0"/>
        <v>Recurso F13B</v>
      </c>
      <c r="D13" s="63" t="s">
        <v>187</v>
      </c>
      <c r="E13" s="63" t="s">
        <v>168</v>
      </c>
      <c r="F13" s="13" t="str">
        <f t="shared" ca="1" si="4"/>
        <v>MA_10_03_CO_REC160_IMG04.jpg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121.5" customHeight="1" x14ac:dyDescent="0.25">
      <c r="A14" s="12" t="str">
        <f t="shared" si="3"/>
        <v>IMG05</v>
      </c>
      <c r="B14" s="62" t="s">
        <v>188</v>
      </c>
      <c r="C14" s="20" t="str">
        <f t="shared" si="0"/>
        <v>Recurso F13B</v>
      </c>
      <c r="D14" s="63" t="s">
        <v>187</v>
      </c>
      <c r="E14" s="63" t="s">
        <v>168</v>
      </c>
      <c r="F14" s="13" t="str">
        <f t="shared" ca="1" si="4"/>
        <v>MA_10_03_CO_REC160_IMG05.jpg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121.5" x14ac:dyDescent="0.25">
      <c r="A15" s="12" t="str">
        <f t="shared" si="3"/>
        <v>IMG06</v>
      </c>
      <c r="B15" s="62" t="s">
        <v>188</v>
      </c>
      <c r="C15" s="20" t="str">
        <f t="shared" si="0"/>
        <v>Recurso F13B</v>
      </c>
      <c r="D15" s="63" t="s">
        <v>187</v>
      </c>
      <c r="E15" s="63" t="s">
        <v>168</v>
      </c>
      <c r="F15" s="13" t="str">
        <f t="shared" ca="1" si="4"/>
        <v>MA_10_03_CO_REC160_IMG06.jpg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197</v>
      </c>
      <c r="K15" s="66"/>
      <c r="O15" s="2" t="str">
        <f>'Definición técnica de imagenes'!A24</f>
        <v>F6B</v>
      </c>
    </row>
    <row r="16" spans="1:16" s="11" customFormat="1" ht="148.5" x14ac:dyDescent="0.25">
      <c r="A16" s="12" t="str">
        <f t="shared" si="3"/>
        <v>IMG07</v>
      </c>
      <c r="B16" s="62" t="s">
        <v>188</v>
      </c>
      <c r="C16" s="20" t="str">
        <f t="shared" si="0"/>
        <v>Recurso F13B</v>
      </c>
      <c r="D16" s="63" t="s">
        <v>187</v>
      </c>
      <c r="E16" s="63" t="s">
        <v>168</v>
      </c>
      <c r="F16" s="13" t="str">
        <f t="shared" ca="1" si="4"/>
        <v>MA_10_03_CO_REC160_IMG07.jpg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199</v>
      </c>
      <c r="K16" s="66"/>
      <c r="O16" s="2" t="str">
        <f>'Definición técnica de imagenes'!A25</f>
        <v>F7</v>
      </c>
    </row>
    <row r="17" spans="1:15" s="11" customFormat="1" ht="121.5" x14ac:dyDescent="0.25">
      <c r="A17" s="12" t="str">
        <f t="shared" si="3"/>
        <v>IMG08</v>
      </c>
      <c r="B17" s="62" t="s">
        <v>188</v>
      </c>
      <c r="C17" s="20" t="str">
        <f t="shared" si="0"/>
        <v>Recurso F13B</v>
      </c>
      <c r="D17" s="63" t="s">
        <v>187</v>
      </c>
      <c r="E17" s="63" t="s">
        <v>168</v>
      </c>
      <c r="F17" s="13" t="str">
        <f t="shared" ca="1" si="4"/>
        <v>MA_10_03_CO_REC160_IMG08.jpg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162" x14ac:dyDescent="0.25">
      <c r="A18" s="12" t="str">
        <f t="shared" si="3"/>
        <v>IMG09</v>
      </c>
      <c r="B18" s="62" t="s">
        <v>188</v>
      </c>
      <c r="C18" s="20" t="str">
        <f t="shared" si="0"/>
        <v>Recurso F13B</v>
      </c>
      <c r="D18" s="63" t="s">
        <v>187</v>
      </c>
      <c r="E18" s="63" t="s">
        <v>168</v>
      </c>
      <c r="F18" s="13" t="str">
        <f t="shared" ca="1" si="4"/>
        <v>MA_10_03_CO_REC160_IMG09.jpg</v>
      </c>
      <c r="G18" s="13" t="str">
        <f ca="1">IF($F18&lt;&gt;"",IF($G$4="Recurso",VLOOKUP($E18,OFFSET('Definición técnica de imagenes'!$A$1,MATCH($G$5,'Definición técnica de imagenes'!$A$1:$A$104,0)-1,1,COUNTIF('Definición técnica de imagenes'!$A$3:$A$102,$G$5),5),5,FALSE),'Definición técnica de imagenes'!$F$16),"")</f>
        <v>270 x 375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200</v>
      </c>
      <c r="K18" s="66"/>
      <c r="O18" s="2" t="str">
        <f>'Definición técnica de imagenes'!A30</f>
        <v>F8</v>
      </c>
    </row>
    <row r="19" spans="1:15" s="11" customFormat="1" ht="121.5" x14ac:dyDescent="0.3">
      <c r="A19" s="12" t="str">
        <f t="shared" ref="A19:A50" si="6">IF(OR(B19&lt;&gt;"",J19&lt;&gt;""),CONCATENATE(LEFT(A18,3),IF(MID(A18,4,2)+1&lt;10,CONCATENATE("0",MID(A18,4,2)+1),MID(A18,4,2)+1)),"")</f>
        <v>IMG10</v>
      </c>
      <c r="B19" s="62" t="s">
        <v>188</v>
      </c>
      <c r="C19" s="20" t="str">
        <f t="shared" si="0"/>
        <v>Recurso F13B</v>
      </c>
      <c r="D19" s="63" t="s">
        <v>187</v>
      </c>
      <c r="E19" s="63" t="s">
        <v>168</v>
      </c>
      <c r="F19" s="13" t="str">
        <f t="shared" ca="1" si="4"/>
        <v>MA_10_03_CO_REC160_IMG10.jpg</v>
      </c>
      <c r="G19" s="13" t="str">
        <f ca="1">IF($F19&lt;&gt;"",IF($G$4="Recurso",VLOOKUP($E19,OFFSET('Definición técnica de imagenes'!$A$1,MATCH($G$5,'Definición técnica de imagenes'!$A$1:$A$104,0)-1,1,COUNTIF('Definición técnica de imagenes'!$A$3:$A$102,$G$5),5),5,FALSE),'Definición técnica de imagenes'!$F$16),"")</f>
        <v>270 x 375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201</v>
      </c>
      <c r="K19" s="67"/>
      <c r="O19" s="2" t="str">
        <f>'Definición técnica de imagenes'!A31</f>
        <v>F10</v>
      </c>
    </row>
    <row r="20" spans="1:15" s="11" customFormat="1" ht="189" x14ac:dyDescent="0.25">
      <c r="A20" s="12" t="str">
        <f t="shared" si="6"/>
        <v>IMG11</v>
      </c>
      <c r="B20" s="62" t="s">
        <v>188</v>
      </c>
      <c r="C20" s="20" t="str">
        <f t="shared" si="0"/>
        <v>Recurso F13B</v>
      </c>
      <c r="D20" s="63" t="s">
        <v>187</v>
      </c>
      <c r="E20" s="63" t="s">
        <v>168</v>
      </c>
      <c r="F20" s="13" t="str">
        <f t="shared" ca="1" si="4"/>
        <v>MA_10_03_CO_REC160_IMG11.jpg</v>
      </c>
      <c r="G20" s="13" t="str">
        <f ca="1">IF($F20&lt;&gt;"",IF($G$4="Recurso",VLOOKUP($E20,OFFSET('Definición técnica de imagenes'!$A$1,MATCH($G$5,'Definición técnica de imagenes'!$A$1:$A$104,0)-1,1,COUNTIF('Definición técnica de imagenes'!$A$3:$A$102,$G$5),5),5,FALSE),'Definición técnica de imagenes'!$F$16),"")</f>
        <v>270 x 375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t="s">
        <v>203</v>
      </c>
      <c r="K20" s="66"/>
      <c r="O20" s="2" t="str">
        <f>'Definición técnica de imagenes'!A32</f>
        <v>F10B</v>
      </c>
    </row>
    <row r="21" spans="1:15" s="11" customFormat="1" ht="229.5" x14ac:dyDescent="0.25">
      <c r="A21" s="12" t="str">
        <f t="shared" si="6"/>
        <v>IMG12</v>
      </c>
      <c r="B21" s="62" t="s">
        <v>188</v>
      </c>
      <c r="C21" s="20" t="str">
        <f t="shared" si="0"/>
        <v>Recurso F13B</v>
      </c>
      <c r="D21" s="63" t="s">
        <v>187</v>
      </c>
      <c r="E21" s="63" t="s">
        <v>168</v>
      </c>
      <c r="F21" s="13" t="str">
        <f t="shared" ca="1" si="4"/>
        <v>MA_10_03_CO_REC160_IMG12.jpg</v>
      </c>
      <c r="G21" s="13" t="str">
        <f ca="1">IF($F21&lt;&gt;"",IF($G$4="Recurso",VLOOKUP($E21,OFFSET('Definición técnica de imagenes'!$A$1,MATCH($G$5,'Definición técnica de imagenes'!$A$1:$A$104,0)-1,1,COUNTIF('Definición técnica de imagenes'!$A$3:$A$102,$G$5),5),5,FALSE),'Definición técnica de imagenes'!$F$16),"")</f>
        <v>270 x 375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204</v>
      </c>
      <c r="K21" s="66"/>
      <c r="O21" s="2" t="str">
        <f>'Definición técnica de imagenes'!A33</f>
        <v>F11</v>
      </c>
    </row>
    <row r="22" spans="1:15" s="11" customFormat="1" ht="189" x14ac:dyDescent="0.25">
      <c r="A22" s="12" t="str">
        <f t="shared" si="6"/>
        <v>IMG13</v>
      </c>
      <c r="B22" s="62" t="s">
        <v>188</v>
      </c>
      <c r="C22" s="20" t="str">
        <f t="shared" si="0"/>
        <v>Recurso F13B</v>
      </c>
      <c r="D22" s="63" t="s">
        <v>187</v>
      </c>
      <c r="E22" s="63" t="s">
        <v>168</v>
      </c>
      <c r="F22" s="13" t="str">
        <f t="shared" ca="1" si="4"/>
        <v>MA_10_03_CO_REC160_IMG13.jpg</v>
      </c>
      <c r="G22" s="13" t="str">
        <f ca="1">IF($F22&lt;&gt;"",IF($G$4="Recurso",VLOOKUP($E22,OFFSET('Definición técnica de imagenes'!$A$1,MATCH($G$5,'Definición técnica de imagenes'!$A$1:$A$104,0)-1,1,COUNTIF('Definición técnica de imagenes'!$A$3:$A$102,$G$5),5),5,FALSE),'Definición técnica de imagenes'!$F$16),"")</f>
        <v>270 x 375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202</v>
      </c>
      <c r="K22" s="68"/>
      <c r="O22" s="2" t="str">
        <f>'Definición técnica de imagenes'!A34</f>
        <v>F12</v>
      </c>
    </row>
    <row r="23" spans="1:15" s="11" customFormat="1" ht="175.5" x14ac:dyDescent="0.25">
      <c r="A23" s="12" t="str">
        <f t="shared" si="6"/>
        <v>IMG14</v>
      </c>
      <c r="B23" s="62" t="s">
        <v>188</v>
      </c>
      <c r="C23" s="20" t="str">
        <f t="shared" si="0"/>
        <v>Recurso F13B</v>
      </c>
      <c r="D23" s="63" t="s">
        <v>187</v>
      </c>
      <c r="E23" s="63" t="s">
        <v>168</v>
      </c>
      <c r="F23" s="13" t="str">
        <f t="shared" ca="1" si="4"/>
        <v>MA_10_03_CO_REC160_IMG14.jpg</v>
      </c>
      <c r="G23" s="13" t="str">
        <f ca="1">IF($F23&lt;&gt;"",IF($G$4="Recurso",VLOOKUP($E23,OFFSET('Definición técnica de imagenes'!$A$1,MATCH($G$5,'Definición técnica de imagenes'!$A$1:$A$104,0)-1,1,COUNTIF('Definición técnica de imagenes'!$A$3:$A$102,$G$5),5),5,FALSE),'Definición técnica de imagenes'!$F$16),"")</f>
        <v>270 x 375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208</v>
      </c>
      <c r="K23" s="64"/>
      <c r="O23" s="2" t="str">
        <f>'Definición técnica de imagenes'!A35</f>
        <v>F13</v>
      </c>
    </row>
    <row r="24" spans="1:15" s="11" customFormat="1" ht="189" x14ac:dyDescent="0.25">
      <c r="A24" s="12" t="str">
        <f t="shared" si="6"/>
        <v>IMG15</v>
      </c>
      <c r="B24" s="62" t="s">
        <v>188</v>
      </c>
      <c r="C24" s="20" t="str">
        <f t="shared" si="0"/>
        <v>Recurso F13B</v>
      </c>
      <c r="D24" s="63" t="s">
        <v>187</v>
      </c>
      <c r="E24" s="63" t="s">
        <v>168</v>
      </c>
      <c r="F24" s="13" t="str">
        <f t="shared" ca="1" si="4"/>
        <v>MA_10_03_CO_REC160_IMG15.jpg</v>
      </c>
      <c r="G24" s="13" t="str">
        <f ca="1">IF($F24&lt;&gt;"",IF($G$4="Recurso",VLOOKUP($E24,OFFSET('Definición técnica de imagenes'!$A$1,MATCH($G$5,'Definición técnica de imagenes'!$A$1:$A$104,0)-1,1,COUNTIF('Definición técnica de imagenes'!$A$3:$A$102,$G$5),5),5,FALSE),'Definición técnica de imagenes'!$F$16),"")</f>
        <v>270 x 375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229.5" x14ac:dyDescent="0.25">
      <c r="A25" s="12" t="str">
        <f t="shared" si="6"/>
        <v>IMG16</v>
      </c>
      <c r="B25" s="62" t="s">
        <v>188</v>
      </c>
      <c r="C25" s="20" t="str">
        <f t="shared" si="0"/>
        <v>Recurso F13B</v>
      </c>
      <c r="D25" s="63" t="s">
        <v>187</v>
      </c>
      <c r="E25" s="63" t="s">
        <v>168</v>
      </c>
      <c r="F25" s="13" t="str">
        <f t="shared" ca="1" si="4"/>
        <v>MA_10_03_CO_REC160_IMG16.jpg</v>
      </c>
      <c r="G25" s="13" t="str">
        <f ca="1">IF($F25&lt;&gt;"",IF($G$4="Recurso",VLOOKUP($E25,OFFSET('Definición técnica de imagenes'!$A$1,MATCH($G$5,'Definición técnica de imagenes'!$A$1:$A$104,0)-1,1,COUNTIF('Definición técnica de imagenes'!$A$3:$A$102,$G$5),5),5,FALSE),'Definición técnica de imagenes'!$F$16),"")</f>
        <v>270 x 375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206</v>
      </c>
      <c r="K25" s="64"/>
    </row>
    <row r="26" spans="1:15" s="11" customFormat="1" ht="189" x14ac:dyDescent="0.25">
      <c r="A26" s="12" t="str">
        <f t="shared" si="6"/>
        <v>IMG17</v>
      </c>
      <c r="B26" s="62" t="s">
        <v>188</v>
      </c>
      <c r="C26" s="20" t="str">
        <f t="shared" si="0"/>
        <v>Recurso F13B</v>
      </c>
      <c r="D26" s="63" t="s">
        <v>187</v>
      </c>
      <c r="E26" s="63" t="s">
        <v>168</v>
      </c>
      <c r="F26" s="13" t="str">
        <f t="shared" ca="1" si="4"/>
        <v>MA_10_03_CO_REC160_IMG17.jpg</v>
      </c>
      <c r="G26" s="13" t="str">
        <f ca="1">IF($F26&lt;&gt;"",IF($G$4="Recurso",VLOOKUP($E26,OFFSET('Definición técnica de imagenes'!$A$1,MATCH($G$5,'Definición técnica de imagenes'!$A$1:$A$104,0)-1,1,COUNTIF('Definición técnica de imagenes'!$A$3:$A$102,$G$5),5),5,FALSE),'Definición técnica de imagenes'!$F$16),"")</f>
        <v>270 x 375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2016-06-08T19:50:54Z</dcterms:modified>
</cp:coreProperties>
</file>