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H11" i="1" s="1"/>
  <c r="M8" i="1"/>
  <c r="M7" i="1"/>
  <c r="M6" i="1"/>
  <c r="M5" i="1"/>
  <c r="F5" i="1"/>
  <c r="M4" i="1"/>
  <c r="M3" i="1"/>
  <c r="M2" i="1"/>
  <c r="M1" i="1"/>
  <c r="E9" i="1" s="1"/>
  <c r="A12" i="1" l="1"/>
  <c r="F11" i="1"/>
  <c r="G11" i="1" s="1"/>
  <c r="H10" i="1"/>
  <c r="F10" i="1"/>
  <c r="G10" i="1" s="1"/>
  <c r="F12" i="1" l="1"/>
  <c r="G12" i="1" s="1"/>
  <c r="H12" i="1"/>
  <c r="A13" i="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c r="F23" i="1" l="1"/>
  <c r="G23" i="1" s="1"/>
  <c r="H23" i="1"/>
  <c r="F22" i="1"/>
  <c r="G22" i="1" s="1"/>
  <c r="H22" i="1"/>
  <c r="A24" i="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<sst xmlns="http://schemas.openxmlformats.org/spreadsheetml/2006/main" count="421" uniqueCount="207">
  <si>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</si>
  <si>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</si>
  <si>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</si>
  <si>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</si>
  <si>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</si>
  <si>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</si>
  <si>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</si>
  <si>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</si>
  <si>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</si>
  <si>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</si>
  <si>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</si>
  <si>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</si>
  <si>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</si>
  <si>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</si>
  <si>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</si>
  <si>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</si>
  <si>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</si>
  <si>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</si>
  <si>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</si>
  <si>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</si>
  <si>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</si>
  <si>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</si>
  <si>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</si>
  <si>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</si>
  <si>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</si>
  <si>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</si>
  <si>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</si>
  <si>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</si>
  <si>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</si>
  <si>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</si>
  <si>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</si>
  <si>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</si>
  <si>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</si>
  <si>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</si>
  <si>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</si>
  <si>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</si>
  <si>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</si>
  <si>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</si>
  <si>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</si>
  <si>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</si>
  <si>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</si>
  <si>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</si>
  <si>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</si>
  <si>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</si>
  <si>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</si>
  <si>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</si>
  <si>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</si>
  <si>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</si>
  <si>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</si>
  <si>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</si>
  <si>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</si>
  <si>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</si>
  <si>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</si>
  <si>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</si>
  <si>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</si>
  <si>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</si>
  <si>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</si>
  <si>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</si>
  <si>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</si>
  <si>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</si>
  <si>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</si>
  <si>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</si>
  <si>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</si>
  <si>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</si>
  <si>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</si>
  <si>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</si>
  <si>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</si>
  <si>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</si>
  <si>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</si>
  <si>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</si>
  <si>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</si>
  <si>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</si>
  <si>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</si>
  <si>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</si>
  <si>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</si>
  <si>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</si>
  <si>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</si>
  <si>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</si>
  <si>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</si>
  <si>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</si>
  <si>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</si>
  <si>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</si>
  <si>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</si>
  <si>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</si>
  <si>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</si>
  <si>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</si>
  <si>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</si>
  <si>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</si>
  <si>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</si>
  <si>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</si>
  <si>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</si>
  <si>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</si>
  <si>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</si>
  <si>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</si>
  <si>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</si>
  <si>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</si>
  <si>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</si>
  <si>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</si>
  <si>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</si>
  <si>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</si>
  <si>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</si>
  <si>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</si>
  <si>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</si>
  <si>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</si>
  <si>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</si>
  <si>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</si>
  <si>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</si>
  <si>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</si>
  <si>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</si>
  <si>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</si>
  <si>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</si>
  <si>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</si>
  <si>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</si>
  <si>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</si>
  <si>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</si>
  <si>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</si>
  <si>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</si>
  <si>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</si>
  <si>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</si>
  <si>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</si>
  <si>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</si>
  <si>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</si>
  <si>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</si>
  <si>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</si>
  <si>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</si>
  <si>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</si>
  <si>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</si>
  <si>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</si>
  <si>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</si>
  <si>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</si>
  <si>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</si>
  <si>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</si>
  <si>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</si>
  <si>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</si>
  <si>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</si>
  <si>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</si>
  <si>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</si>
  <si>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</si>
  <si>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</si>
  <si>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</si>
  <si>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</si>
  <si>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</si>
  <si>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</si>
  <si>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</si>
  <si>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</si>
  <si>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</si>
  <si>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</si>
  <si>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</si>
  <si>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</si>
  <si>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</si>
  <si>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</si>
  <si>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</si>
  <si>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</si>
  <si>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</si>
  <si>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</si>
  <si>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</si>
  <si>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</si>
  <si>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</si>
  <si>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</si>
  <si>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</si>
  <si>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</si>
  <si>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</si>
  <si>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</si>
  <si>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</si>
  <si>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</si>
  <si>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</si>
  <si>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</si>
  <si>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</si>
  <si>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</si>
  <si>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</si>
  <si>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</si>
  <si>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</si>
  <si>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</si>
  <si>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</si>
  <si>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</si>
  <si>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</si>
  <si>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</si>
  <si>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</si>
  <si>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</si>
  <si>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</si>
  <si>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</si>
  <si>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</si>
  <si>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</si>
  <si>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</si>
  <si>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</si>
  <si>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</si>
  <si>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</si>
  <si>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</si>
  <si>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Las funciones trigonométricas</t>
  </si>
  <si>
    <t>Adriana MA. Pachón</t>
  </si>
  <si>
    <t>MA_10_03_CO_REC70</t>
  </si>
  <si>
    <t>Ver descripción</t>
  </si>
  <si>
    <t>Ilustrar las gráficas de las funciones seno que se muestran en la imagen. 
Cada gráfica debe ir con un color diferente, acompañada por la etiqueta correspondiente. 
No olvidar los nombres de los ejes. 
Imagen para ficha 2, botón 1.</t>
  </si>
  <si>
    <t>Ilustrar las gráficas de las funciones coseno que se muestran en la imagen. 
Cada gráfica debe ir con un color diferente, acompañada por la etiqueta correspondiente. 
No olvidar los nombres de los ejes. 
Imagen para ficha 2, botón 1.</t>
  </si>
  <si>
    <t xml:space="preserve">Ilustrar el movimiento de una mariposa despegando vuelo. 
Imagen que demuestre traslación para el botón 1. 
Es la misma para la ficha 1 del botón 1. </t>
  </si>
  <si>
    <t>Ilustrar la gráfica de la función seno que se muestran en la imagen. 
Cada gráfica debe ir con un color diferente, acompañada por la etiqueta correspondiente. 
No olvidar los nombres de los ejes. 
Imagen para ficha 1,botón 2,</t>
  </si>
  <si>
    <t>Ilustrar la gráfica de la función seno que se muestran en la imagen. 
Cada gráfica debe ir con un color diferente, acompañada por la etiqueta correspondiente. 
No olvidar los nombres de los ejes. 
Imagen para ficha 2, botón 2,</t>
  </si>
  <si>
    <t>Ilustrar las gráficas de las funciones coseno que se muestran en la imagen. 
Cada gráfica debe ir con un color diferente, acompañada por la etiqueta correspondiente. 
No olvidar los nombres de los ejes. 
Imagen para ficha 1, botón 3.</t>
  </si>
  <si>
    <t>Ilustrar la gráfica de la función seno que se muestran en la imagen. 
Cada gráfica debe ir con un color diferente, acompañada por la etiqueta correspondiente. 
No olvidar los nombres de los ejes. 
Imagen para ficha 1,botón 4,</t>
  </si>
  <si>
    <t>Ilustrar la gráfica de la función seno que se muestran en la imagen. 
Cada gráfica debe ir con un color diferente, acompañada por la etiqueta correspondiente. 
No olvidar los nombres de los ejes. 
Imagen para ficha 1,botón 5,</t>
  </si>
  <si>
    <t>Ilustrar la gráfica de la función seno que se muestran en la imagen. 
Cada gráfica debe ir con un color diferente, acompañada por la etiqueta correspondiente. 
No olvidar los nombres de los ejes. 
Imagen para ficha 1,botón 6</t>
  </si>
  <si>
    <t xml:space="preserve">Ilustrar una persona frente al espejo y su imagen correspondiente. 
Imagen que demuestre reflexión para el botón 2. 
 </t>
  </si>
  <si>
    <t xml:space="preserve">Ilustrar una persona tomando su estatura en el metro. 
Imagen que demuestre amplitud para el botón 4. 
</t>
  </si>
  <si>
    <t>Ilustrar uina fila de hormigas e indicar su periódo. 
Imagen que demuestre periódo para el botón 5.</t>
  </si>
  <si>
    <t xml:space="preserve">Ilustrar una carrera de atletismo e indicar el desafase en ella (avance de una persona).
Imagen que demuestre desfase para el botón 6,
</t>
  </si>
  <si>
    <t xml:space="preserve">Ilustrar algunos jarrones y su comprensión y alargamiento vertical y horizontalmente. 
Imagen que demuestre compresión y alargamiento  para el botón 3. </t>
  </si>
  <si>
    <t>Ilustrar las gráficas de las funciones coseno que se muestran en la imagen. 
Cada gráfica debe ir con un color diferente, acompañada por la etiqueta correspondiente. 
La función que va en rojo, son solo los caracteres, es decir no va subrayada. 
No olvidar los nombres de los ejes. 
Imagen para ficha 2, botón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</si>
</sst>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93222</xdr:colOff>
      <xdr:row>10</xdr:row>
      <xdr:rowOff>419100</xdr:rowOff>
    </xdr:from>
    <xdr:to>
      <xdr:col>10</xdr:col>
      <xdr:colOff>2247275</xdr:colOff>
      <xdr:row>10</xdr:row>
      <xdr:rowOff>1590675</xdr:rowOff>
    </xdr:to>
    <xdr:pic>
      <xdr:nvPicPr>
        <xdr:cNvPr id="2" name="Imagen 1"/>
        <xdr:cNvPicPr>
          <a:picLocks noChangeAspect="1"/>
        </xdr:cNvPicPr>
      </xdr:nvPicPr>
      <xdr:blipFill>
        <a:blip xmlns:r="http://schemas.openxmlformats.org/officeDocument/2006/relationships" r:embed="rId1"/>
        <a:stretch>
          <a:fillRect/>
        </a:stretch>
      </xdr:blipFill>
      <xdr:spPr>
        <a:xfrm>
          <a:off x="16438122" y="4429125"/>
          <a:ext cx="2154053" cy="1171575"/>
        </a:xfrm>
        <a:prstGeom prst="rect">
          <a:avLst/>
        </a:prstGeom>
      </xdr:spPr>
    </xdr:pic>
    <xdr:clientData/>
  </xdr:twoCellAnchor>
  <xdr:twoCellAnchor editAs="oneCell">
    <xdr:from>
      <xdr:col>10</xdr:col>
      <xdr:colOff>476250</xdr:colOff>
      <xdr:row>11</xdr:row>
      <xdr:rowOff>76200</xdr:rowOff>
    </xdr:from>
    <xdr:to>
      <xdr:col>10</xdr:col>
      <xdr:colOff>1638300</xdr:colOff>
      <xdr:row>11</xdr:row>
      <xdr:rowOff>1430737</xdr:rowOff>
    </xdr:to>
    <xdr:pic>
      <xdr:nvPicPr>
        <xdr:cNvPr id="3" name="Imagen 2"/>
        <xdr:cNvPicPr>
          <a:picLocks noChangeAspect="1"/>
        </xdr:cNvPicPr>
      </xdr:nvPicPr>
      <xdr:blipFill>
        <a:blip xmlns:r="http://schemas.openxmlformats.org/officeDocument/2006/relationships" r:embed="rId2"/>
        <a:stretch>
          <a:fillRect/>
        </a:stretch>
      </xdr:blipFill>
      <xdr:spPr>
        <a:xfrm>
          <a:off x="16821150" y="6105525"/>
          <a:ext cx="1162050" cy="1354537"/>
        </a:xfrm>
        <a:prstGeom prst="rect">
          <a:avLst/>
        </a:prstGeom>
      </xdr:spPr>
    </xdr:pic>
    <xdr:clientData/>
  </xdr:twoCellAnchor>
  <xdr:twoCellAnchor editAs="oneCell">
    <xdr:from>
      <xdr:col>10</xdr:col>
      <xdr:colOff>295275</xdr:colOff>
      <xdr:row>9</xdr:row>
      <xdr:rowOff>190500</xdr:rowOff>
    </xdr:from>
    <xdr:to>
      <xdr:col>10</xdr:col>
      <xdr:colOff>1828800</xdr:colOff>
      <xdr:row>9</xdr:row>
      <xdr:rowOff>1646341</xdr:rowOff>
    </xdr:to>
    <xdr:pic>
      <xdr:nvPicPr>
        <xdr:cNvPr id="4" name="Imagen 3"/>
        <xdr:cNvPicPr>
          <a:picLocks noChangeAspect="1"/>
        </xdr:cNvPicPr>
      </xdr:nvPicPr>
      <xdr:blipFill>
        <a:blip xmlns:r="http://schemas.openxmlformats.org/officeDocument/2006/relationships" r:embed="rId3"/>
        <a:stretch>
          <a:fillRect/>
        </a:stretch>
      </xdr:blipFill>
      <xdr:spPr>
        <a:xfrm>
          <a:off x="16640175" y="2324100"/>
          <a:ext cx="1533525" cy="1455841"/>
        </a:xfrm>
        <a:prstGeom prst="rect">
          <a:avLst/>
        </a:prstGeom>
      </xdr:spPr>
    </xdr:pic>
    <xdr:clientData/>
  </xdr:twoCellAnchor>
  <xdr:twoCellAnchor editAs="oneCell">
    <xdr:from>
      <xdr:col>10</xdr:col>
      <xdr:colOff>675736</xdr:colOff>
      <xdr:row>13</xdr:row>
      <xdr:rowOff>115020</xdr:rowOff>
    </xdr:from>
    <xdr:to>
      <xdr:col>10</xdr:col>
      <xdr:colOff>2423735</xdr:colOff>
      <xdr:row>13</xdr:row>
      <xdr:rowOff>1308236</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94038" y="7763775"/>
          <a:ext cx="1747999" cy="1193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230038</xdr:colOff>
      <xdr:row>14</xdr:row>
      <xdr:rowOff>301925</xdr:rowOff>
    </xdr:from>
    <xdr:to>
      <xdr:col>10</xdr:col>
      <xdr:colOff>2821190</xdr:colOff>
      <xdr:row>14</xdr:row>
      <xdr:rowOff>1291677</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48340" y="9460302"/>
          <a:ext cx="2591152" cy="9897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201283</xdr:colOff>
      <xdr:row>16</xdr:row>
      <xdr:rowOff>115020</xdr:rowOff>
    </xdr:from>
    <xdr:to>
      <xdr:col>10</xdr:col>
      <xdr:colOff>2726505</xdr:colOff>
      <xdr:row>16</xdr:row>
      <xdr:rowOff>1405620</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9585" y="10955548"/>
          <a:ext cx="2525222" cy="12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71887</xdr:colOff>
      <xdr:row>21</xdr:row>
      <xdr:rowOff>186905</xdr:rowOff>
    </xdr:from>
    <xdr:to>
      <xdr:col>10</xdr:col>
      <xdr:colOff>2889849</xdr:colOff>
      <xdr:row>21</xdr:row>
      <xdr:rowOff>1354201</xdr:rowOff>
    </xdr:to>
    <xdr:pic>
      <xdr:nvPicPr>
        <xdr:cNvPr id="10" name="Imagen 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90189" y="15901358"/>
          <a:ext cx="2817962" cy="1167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201284</xdr:colOff>
      <xdr:row>23</xdr:row>
      <xdr:rowOff>86263</xdr:rowOff>
    </xdr:from>
    <xdr:to>
      <xdr:col>10</xdr:col>
      <xdr:colOff>2271623</xdr:colOff>
      <xdr:row>23</xdr:row>
      <xdr:rowOff>1468376</xdr:rowOff>
    </xdr:to>
    <xdr:pic>
      <xdr:nvPicPr>
        <xdr:cNvPr id="11" name="Imagen 1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19586" y="17482867"/>
          <a:ext cx="2070339" cy="1382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740658</xdr:colOff>
      <xdr:row>12</xdr:row>
      <xdr:rowOff>119063</xdr:rowOff>
    </xdr:from>
    <xdr:to>
      <xdr:col>10</xdr:col>
      <xdr:colOff>1703729</xdr:colOff>
      <xdr:row>12</xdr:row>
      <xdr:rowOff>1321880</xdr:rowOff>
    </xdr:to>
    <xdr:pic>
      <xdr:nvPicPr>
        <xdr:cNvPr id="12" name="Imagen 1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064127" y="7727157"/>
          <a:ext cx="963071" cy="1202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748072</xdr:colOff>
      <xdr:row>18</xdr:row>
      <xdr:rowOff>166146</xdr:rowOff>
    </xdr:from>
    <xdr:to>
      <xdr:col>10</xdr:col>
      <xdr:colOff>1495695</xdr:colOff>
      <xdr:row>18</xdr:row>
      <xdr:rowOff>1332355</xdr:rowOff>
    </xdr:to>
    <xdr:pic>
      <xdr:nvPicPr>
        <xdr:cNvPr id="13" name="Imagen 1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071541" y="17489740"/>
          <a:ext cx="747623" cy="1166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632603</xdr:colOff>
      <xdr:row>15</xdr:row>
      <xdr:rowOff>30767</xdr:rowOff>
    </xdr:from>
    <xdr:to>
      <xdr:col>10</xdr:col>
      <xdr:colOff>2127848</xdr:colOff>
      <xdr:row>15</xdr:row>
      <xdr:rowOff>1628078</xdr:rowOff>
    </xdr:to>
    <xdr:pic>
      <xdr:nvPicPr>
        <xdr:cNvPr id="14" name="Imagen 13"/>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950905" y="11705182"/>
          <a:ext cx="1495245" cy="1597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258795</xdr:colOff>
      <xdr:row>22</xdr:row>
      <xdr:rowOff>65397</xdr:rowOff>
    </xdr:from>
    <xdr:to>
      <xdr:col>10</xdr:col>
      <xdr:colOff>2170983</xdr:colOff>
      <xdr:row>22</xdr:row>
      <xdr:rowOff>1576997</xdr:rowOff>
    </xdr:to>
    <xdr:pic>
      <xdr:nvPicPr>
        <xdr:cNvPr id="15" name="Imagen 14"/>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577097" y="22149020"/>
          <a:ext cx="1912188" cy="1473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589922</xdr:colOff>
      <xdr:row>20</xdr:row>
      <xdr:rowOff>172079</xdr:rowOff>
    </xdr:from>
    <xdr:to>
      <xdr:col>10</xdr:col>
      <xdr:colOff>1848618</xdr:colOff>
      <xdr:row>20</xdr:row>
      <xdr:rowOff>1346638</xdr:rowOff>
    </xdr:to>
    <xdr:pic>
      <xdr:nvPicPr>
        <xdr:cNvPr id="16" name="Imagen 15"/>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913391" y="20638923"/>
          <a:ext cx="1258696" cy="11745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130969</xdr:colOff>
      <xdr:row>17</xdr:row>
      <xdr:rowOff>583406</xdr:rowOff>
    </xdr:from>
    <xdr:to>
      <xdr:col>10</xdr:col>
      <xdr:colOff>2801321</xdr:colOff>
      <xdr:row>17</xdr:row>
      <xdr:rowOff>1627419</xdr:rowOff>
    </xdr:to>
    <xdr:pic>
      <xdr:nvPicPr>
        <xdr:cNvPr id="17" name="Imagen 16"/>
        <xdr:cNvPicPr>
          <a:picLocks noChangeAspect="1"/>
        </xdr:cNvPicPr>
      </xdr:nvPicPr>
      <xdr:blipFill>
        <a:blip xmlns:r="http://schemas.openxmlformats.org/officeDocument/2006/relationships" r:embed="rId14"/>
        <a:stretch>
          <a:fillRect/>
        </a:stretch>
      </xdr:blipFill>
      <xdr:spPr>
        <a:xfrm>
          <a:off x="16454438" y="16311562"/>
          <a:ext cx="2670352" cy="1044013"/>
        </a:xfrm>
        <a:prstGeom prst="rect">
          <a:avLst/>
        </a:prstGeom>
      </xdr:spPr>
    </xdr:pic>
    <xdr:clientData/>
  </xdr:twoCellAnchor>
  <xdr:twoCellAnchor editAs="oneCell">
    <xdr:from>
      <xdr:col>10</xdr:col>
      <xdr:colOff>279825</xdr:colOff>
      <xdr:row>19</xdr:row>
      <xdr:rowOff>83342</xdr:rowOff>
    </xdr:from>
    <xdr:to>
      <xdr:col>10</xdr:col>
      <xdr:colOff>2655092</xdr:colOff>
      <xdr:row>19</xdr:row>
      <xdr:rowOff>1437013</xdr:rowOff>
    </xdr:to>
    <xdr:pic>
      <xdr:nvPicPr>
        <xdr:cNvPr id="18" name="Imagen 17"/>
        <xdr:cNvPicPr>
          <a:picLocks noChangeAspect="1"/>
        </xdr:cNvPicPr>
      </xdr:nvPicPr>
      <xdr:blipFill>
        <a:blip xmlns:r="http://schemas.openxmlformats.org/officeDocument/2006/relationships" r:embed="rId15"/>
        <a:stretch>
          <a:fillRect/>
        </a:stretch>
      </xdr:blipFill>
      <xdr:spPr>
        <a:xfrm>
          <a:off x="16603294" y="19823905"/>
          <a:ext cx="2375267" cy="13536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23" activePane="bottomLeft" state="frozen"/>
      <selection pane="bottomLeft" activeCell="K30" sqref="K3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40" style="15" customWidth="1"/>
    <col min="12" max="12" width="20.375" style="2" hidden="1" customWidth="1"/>
    <col min="13" max="13" width="14.5" style="2" hidden="1" customWidth="1"/>
    <col min="14" max="14" width="10.875" style="2" hidden="1" customWidth="1"/>
    <col min="15" max="15" width="1"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189</v>
      </c>
      <c r="D5" s="89"/>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47.75" customHeight="1" x14ac:dyDescent="0.25">
      <c r="A10" s="12" t="str">
        <f>IF(OR(B10&lt;&gt;"",J10&lt;&gt;""),"IMG01","")</f>
        <v>IMG01</v>
      </c>
      <c r="B10" s="62" t="s">
        <v>191</v>
      </c>
      <c r="C10" s="20" t="str">
        <f t="shared" ref="C10:C30" si="0">IF(OR(B10&lt;&gt;"",J10&lt;&gt;""),IF($G$4="Recurso",CONCATENATE($G$4," ",$G$5),$G$4),"")</f>
        <v>Recurso F7</v>
      </c>
      <c r="D10" s="63" t="s">
        <v>187</v>
      </c>
      <c r="E10" s="63" t="s">
        <v>150</v>
      </c>
      <c r="F10" s="13" t="str">
        <f t="shared" ref="F10:F30" ca="1" si="1">IF(OR(B10&lt;&gt;"",J10&lt;&gt;""),CONCATENATE($C$7,"_",$A10,IF($G$4="Cuaderno de Estudio","_small",CONCATENATE(IF(I10="","","n"),IF(LEFT($G$5,1)="F",".jpg",".png")))),"")</f>
        <v>MA_10_03_CO_REC70_IMG01.jpg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H3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194</v>
      </c>
      <c r="K10" s="64"/>
      <c r="O10" s="2" t="str">
        <f>'Definición técnica de imagenes'!A12</f>
        <v>M12D</v>
      </c>
    </row>
    <row r="11" spans="1:16" s="11" customFormat="1" ht="159" customHeight="1" x14ac:dyDescent="0.25">
      <c r="A11" s="12" t="str">
        <f t="shared" ref="A11:A18" si="3">IF(OR(B11&lt;&gt;"",J11&lt;&gt;""),CONCATENATE(LEFT(A10,3),IF(MID(A10,4,2)+1&lt;10,CONCATENATE("0",MID(A10,4,2)+1))),"")</f>
        <v>IMG02</v>
      </c>
      <c r="B11" s="62" t="s">
        <v>191</v>
      </c>
      <c r="C11" s="20" t="str">
        <f t="shared" si="0"/>
        <v>Recurso F7</v>
      </c>
      <c r="D11" s="63" t="s">
        <v>187</v>
      </c>
      <c r="E11" s="63" t="s">
        <v>155</v>
      </c>
      <c r="F11" s="13" t="str">
        <f t="shared" ca="1" si="1"/>
        <v>MA_10_03_CO_REC70_IMG02n.jpg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ca="1" si="2"/>
        <v>MA_10_03_CO_REC70_IMG02a.jpg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193</v>
      </c>
      <c r="K11" s="65"/>
      <c r="O11" s="2" t="str">
        <f>'Definición técnica de imagenes'!A13</f>
        <v>M101</v>
      </c>
    </row>
    <row r="12" spans="1:16" s="11" customFormat="1" ht="121.5" x14ac:dyDescent="0.25">
      <c r="A12" s="12" t="str">
        <f t="shared" si="3"/>
        <v>IMG03</v>
      </c>
      <c r="B12" s="62" t="s">
        <v>191</v>
      </c>
      <c r="C12" s="20" t="str">
        <f t="shared" si="0"/>
        <v>Recurso F7</v>
      </c>
      <c r="D12" s="63" t="s">
        <v>187</v>
      </c>
      <c r="E12" s="63" t="s">
        <v>155</v>
      </c>
      <c r="F12" s="13" t="str">
        <f t="shared" ca="1" si="1"/>
        <v>MA_10_03_CO_REC70_IMG03n.jpg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2"/>
        <v>MA_10_03_CO_REC70_IMG03a.jpg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t="s">
        <v>192</v>
      </c>
      <c r="K12" s="64"/>
      <c r="O12" s="2" t="str">
        <f>'Definición técnica de imagenes'!A18</f>
        <v>Diaporama F1</v>
      </c>
    </row>
    <row r="13" spans="1:16" s="11" customFormat="1" ht="115.5" customHeight="1" x14ac:dyDescent="0.25">
      <c r="A13" s="12" t="str">
        <f t="shared" si="3"/>
        <v>IMG04</v>
      </c>
      <c r="B13" s="62" t="s">
        <v>191</v>
      </c>
      <c r="C13" s="20" t="str">
        <f t="shared" si="0"/>
        <v>Recurso F7</v>
      </c>
      <c r="D13" s="63" t="s">
        <v>187</v>
      </c>
      <c r="E13" s="63" t="s">
        <v>150</v>
      </c>
      <c r="F13" s="13" t="str">
        <f t="shared" ca="1" si="1"/>
        <v>MA_10_03_CO_REC70_IMG04.jpg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201</v>
      </c>
      <c r="K13" s="64"/>
      <c r="O13" s="2" t="str">
        <f>'Definición técnica de imagenes'!A19</f>
        <v>F4</v>
      </c>
    </row>
    <row r="14" spans="1:16" s="11" customFormat="1" ht="121.5" x14ac:dyDescent="0.25">
      <c r="A14" s="12" t="str">
        <f t="shared" si="3"/>
        <v>IMG05</v>
      </c>
      <c r="B14" s="62" t="s">
        <v>191</v>
      </c>
      <c r="C14" s="20" t="str">
        <f t="shared" si="0"/>
        <v>Recurso F7</v>
      </c>
      <c r="D14" s="63" t="s">
        <v>187</v>
      </c>
      <c r="E14" s="63" t="s">
        <v>155</v>
      </c>
      <c r="F14" s="13" t="str">
        <f t="shared" ca="1" si="1"/>
        <v>MA_10_03_CO_REC70_IMG05n.jpg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2"/>
        <v>MA_10_03_CO_REC70_IMG05a.jpg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195</v>
      </c>
      <c r="K14" s="64"/>
      <c r="O14" s="2" t="str">
        <f>'Definición técnica de imagenes'!A22</f>
        <v>F6</v>
      </c>
    </row>
    <row r="15" spans="1:16" s="11" customFormat="1" ht="121.5" x14ac:dyDescent="0.25">
      <c r="A15" s="12" t="str">
        <f t="shared" si="3"/>
        <v>IMG06</v>
      </c>
      <c r="B15" s="62" t="s">
        <v>191</v>
      </c>
      <c r="C15" s="20" t="str">
        <f t="shared" si="0"/>
        <v>Recurso F7</v>
      </c>
      <c r="D15" s="63" t="s">
        <v>187</v>
      </c>
      <c r="E15" s="63" t="s">
        <v>155</v>
      </c>
      <c r="F15" s="13" t="str">
        <f t="shared" ca="1" si="1"/>
        <v>MA_10_03_CO_REC70_IMG06n.jpg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2"/>
        <v>MA_10_03_CO_REC70_IMG06a.jpg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196</v>
      </c>
      <c r="K15" s="66"/>
      <c r="O15" s="2" t="str">
        <f>'Definición técnica de imagenes'!A24</f>
        <v>F6B</v>
      </c>
    </row>
    <row r="16" spans="1:16" s="11" customFormat="1" ht="158.25" customHeight="1" x14ac:dyDescent="0.3">
      <c r="A16" s="12" t="str">
        <f t="shared" si="3"/>
        <v>IMG07</v>
      </c>
      <c r="B16" s="62" t="s">
        <v>191</v>
      </c>
      <c r="C16" s="20" t="str">
        <f t="shared" si="0"/>
        <v>Recurso F7</v>
      </c>
      <c r="D16" s="63" t="s">
        <v>187</v>
      </c>
      <c r="E16" s="63" t="s">
        <v>150</v>
      </c>
      <c r="F16" s="13" t="str">
        <f t="shared" ca="1" si="1"/>
        <v>MA_10_03_CO_REC70_IMG07.jpg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205</v>
      </c>
      <c r="K16" s="67"/>
      <c r="O16" s="2" t="str">
        <f>'Definición técnica de imagenes'!A25</f>
        <v>F7</v>
      </c>
    </row>
    <row r="17" spans="1:15" s="11" customFormat="1" ht="121.5" x14ac:dyDescent="0.25">
      <c r="A17" s="12" t="str">
        <f t="shared" si="3"/>
        <v>IMG08</v>
      </c>
      <c r="B17" s="62" t="s">
        <v>191</v>
      </c>
      <c r="C17" s="20" t="str">
        <f t="shared" si="0"/>
        <v>Recurso F7</v>
      </c>
      <c r="D17" s="63" t="s">
        <v>187</v>
      </c>
      <c r="E17" s="63" t="s">
        <v>155</v>
      </c>
      <c r="F17" s="13" t="str">
        <f t="shared" ca="1" si="1"/>
        <v>MA_10_03_CO_REC70_IMG08n.jpg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2"/>
        <v>MA_10_03_CO_REC70_IMG08a.jpg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197</v>
      </c>
      <c r="K17" s="66"/>
      <c r="O17" s="2" t="str">
        <f>'Definición técnica de imagenes'!A27</f>
        <v>F7B</v>
      </c>
    </row>
    <row r="18" spans="1:15" s="11" customFormat="1" ht="190.5" customHeight="1" x14ac:dyDescent="0.25">
      <c r="A18" s="12" t="str">
        <f t="shared" si="3"/>
        <v>IMG09</v>
      </c>
      <c r="B18" s="62" t="s">
        <v>191</v>
      </c>
      <c r="C18" s="20" t="str">
        <f t="shared" si="0"/>
        <v>Recurso F7</v>
      </c>
      <c r="D18" s="63" t="s">
        <v>187</v>
      </c>
      <c r="E18" s="63" t="s">
        <v>155</v>
      </c>
      <c r="F18" s="13" t="str">
        <f t="shared" ca="1" si="1"/>
        <v>MA_10_03_CO_REC70_IMG09n.jpg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2"/>
        <v>MA_10_03_CO_REC70_IMG09a.jpg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3" t="s">
        <v>206</v>
      </c>
      <c r="K18" s="66"/>
      <c r="O18" s="2" t="str">
        <f>'Definición técnica de imagenes'!A30</f>
        <v>F8</v>
      </c>
    </row>
    <row r="19" spans="1:15" s="11" customFormat="1" ht="125.25" customHeight="1" x14ac:dyDescent="0.3">
      <c r="A19" s="12" t="str">
        <f t="shared" ref="A19:A30" si="4">IF(OR(B19&lt;&gt;"",J19&lt;&gt;""),CONCATENATE(LEFT(A18,3),IF(MID(A18,4,2)+1&lt;10,CONCATENATE("0",MID(A18,4,2)+1),MID(A18,4,2)+1)),"")</f>
        <v>IMG10</v>
      </c>
      <c r="B19" s="62" t="s">
        <v>191</v>
      </c>
      <c r="C19" s="20" t="str">
        <f t="shared" si="0"/>
        <v>Recurso F7</v>
      </c>
      <c r="D19" s="63" t="s">
        <v>187</v>
      </c>
      <c r="E19" s="63" t="s">
        <v>150</v>
      </c>
      <c r="F19" s="13" t="str">
        <f t="shared" ca="1" si="1"/>
        <v>MA_10_03_CO_REC70_IMG10.jpg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2"/>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202</v>
      </c>
      <c r="K19" s="67"/>
      <c r="O19" s="2" t="str">
        <f>'Definición técnica de imagenes'!A31</f>
        <v>F10</v>
      </c>
    </row>
    <row r="20" spans="1:15" s="11" customFormat="1" ht="121.5" x14ac:dyDescent="0.25">
      <c r="A20" s="12" t="str">
        <f t="shared" si="4"/>
        <v>IMG11</v>
      </c>
      <c r="B20" s="62" t="s">
        <v>191</v>
      </c>
      <c r="C20" s="20" t="str">
        <f t="shared" si="0"/>
        <v>Recurso F7</v>
      </c>
      <c r="D20" s="63" t="s">
        <v>187</v>
      </c>
      <c r="E20" s="63" t="s">
        <v>155</v>
      </c>
      <c r="F20" s="13" t="str">
        <f t="shared" ca="1" si="1"/>
        <v>MA_10_03_CO_REC70_IMG11n.jpg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2"/>
        <v>MA_10_03_CO_REC70_IMG11a.jpg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3" t="s">
        <v>198</v>
      </c>
      <c r="K20" s="66"/>
      <c r="O20" s="2" t="str">
        <f>'Definición técnica de imagenes'!A32</f>
        <v>F10B</v>
      </c>
    </row>
    <row r="21" spans="1:15" s="11" customFormat="1" ht="117" customHeight="1" x14ac:dyDescent="0.25">
      <c r="A21" s="12" t="str">
        <f t="shared" si="4"/>
        <v>IMG12</v>
      </c>
      <c r="B21" s="62" t="s">
        <v>191</v>
      </c>
      <c r="C21" s="20" t="str">
        <f t="shared" si="0"/>
        <v>Recurso F7</v>
      </c>
      <c r="D21" s="63" t="s">
        <v>187</v>
      </c>
      <c r="E21" s="63" t="s">
        <v>150</v>
      </c>
      <c r="F21" s="13" t="str">
        <f t="shared" ca="1" si="1"/>
        <v>MA_10_03_CO_REC70_IMG12.jpg</v>
      </c>
      <c r="G21" s="13" t="str">
        <f ca="1">IF($F21&lt;&gt;"",IF($G$4="Recurso",VLOOKUP($E21,OFFSET('Definición técnica de imagenes'!$A$1,MATCH($G$5,'Definición técnica de imagenes'!$A$1:$A$104,0)-1,1,COUNTIF('Definición técnica de imagenes'!$A$3:$A$102,$G$5),5),5,FALSE),'Definición técnica de imagenes'!$F$16),"")</f>
        <v>350 x 230 px</v>
      </c>
      <c r="H21" s="13" t="str">
        <f t="shared" ca="1" si="2"/>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203</v>
      </c>
      <c r="K21" s="66"/>
      <c r="O21" s="2" t="str">
        <f>'Definición técnica de imagenes'!A33</f>
        <v>F11</v>
      </c>
    </row>
    <row r="22" spans="1:15" s="11" customFormat="1" ht="121.5" x14ac:dyDescent="0.25">
      <c r="A22" s="12" t="str">
        <f t="shared" si="4"/>
        <v>IMG13</v>
      </c>
      <c r="B22" s="62"/>
      <c r="C22" s="20" t="str">
        <f t="shared" si="0"/>
        <v>Recurso F7</v>
      </c>
      <c r="D22" s="63" t="s">
        <v>187</v>
      </c>
      <c r="E22" s="63" t="s">
        <v>155</v>
      </c>
      <c r="F22" s="13" t="str">
        <f t="shared" ca="1" si="1"/>
        <v>MA_10_03_CO_REC70_IMG13n.jpg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2"/>
        <v>MA_10_03_CO_REC70_IMG13a.jpg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199</v>
      </c>
      <c r="K22" s="68"/>
      <c r="O22" s="2" t="str">
        <f>'Definición técnica de imagenes'!A34</f>
        <v>F12</v>
      </c>
    </row>
    <row r="23" spans="1:15" s="11" customFormat="1" ht="135" customHeight="1" x14ac:dyDescent="0.25">
      <c r="A23" s="12" t="str">
        <f t="shared" si="4"/>
        <v>IMG14</v>
      </c>
      <c r="B23" s="62"/>
      <c r="C23" s="20" t="str">
        <f t="shared" si="0"/>
        <v>Recurso F7</v>
      </c>
      <c r="D23" s="63" t="s">
        <v>187</v>
      </c>
      <c r="E23" s="63" t="s">
        <v>150</v>
      </c>
      <c r="F23" s="13" t="str">
        <f t="shared" ca="1" si="1"/>
        <v>MA_10_03_CO_REC70_IMG14.jpg</v>
      </c>
      <c r="G23" s="13" t="str">
        <f ca="1">IF($F23&lt;&gt;"",IF($G$4="Recurso",VLOOKUP($E23,OFFSET('Definición técnica de imagenes'!$A$1,MATCH($G$5,'Definición técnica de imagenes'!$A$1:$A$104,0)-1,1,COUNTIF('Definición técnica de imagenes'!$A$3:$A$102,$G$5),5),5,FALSE),'Definición técnica de imagenes'!$F$16),"")</f>
        <v>350 x 230 px</v>
      </c>
      <c r="H23" s="13" t="str">
        <f t="shared" ca="1" si="2"/>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204</v>
      </c>
      <c r="K23" s="64"/>
      <c r="O23" s="2" t="str">
        <f>'Definición técnica de imagenes'!A35</f>
        <v>F13</v>
      </c>
    </row>
    <row r="24" spans="1:15" s="11" customFormat="1" ht="121.5" x14ac:dyDescent="0.25">
      <c r="A24" s="12" t="str">
        <f t="shared" si="4"/>
        <v>IMG15</v>
      </c>
      <c r="B24" s="62"/>
      <c r="C24" s="20" t="str">
        <f t="shared" si="0"/>
        <v>Recurso F7</v>
      </c>
      <c r="D24" s="63" t="s">
        <v>187</v>
      </c>
      <c r="E24" s="63" t="s">
        <v>155</v>
      </c>
      <c r="F24" s="13" t="str">
        <f t="shared" ca="1" si="1"/>
        <v>MA_10_03_CO_REC70_IMG15n.jpg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2"/>
        <v>MA_10_03_CO_REC70_IMG15a.jpg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200</v>
      </c>
      <c r="K24" s="65"/>
      <c r="O24" s="2" t="str">
        <f>'Definición técnica de imagenes'!A37</f>
        <v>F13B</v>
      </c>
    </row>
    <row r="25" spans="1:15" s="11" customFormat="1" x14ac:dyDescent="0.25">
      <c r="A25" s="12" t="str">
        <f t="shared" si="4"/>
        <v/>
      </c>
      <c r="B25" s="62"/>
      <c r="C25" s="20" t="str">
        <f t="shared" si="0"/>
        <v/>
      </c>
      <c r="D25" s="63"/>
      <c r="E25" s="63"/>
      <c r="F25" s="13" t="str">
        <f t="shared" si="1"/>
        <v/>
      </c>
      <c r="G25" s="13" t="str">
        <f ca="1">IF($F25&lt;&gt;"",IF($G$4="Recurso",VLOOKUP($E25,OFFSET('Definición técnica de imagenes'!$A$1,MATCH($G$5,'Definición técnica de imagenes'!$A$1:$A$104,0)-1,1,COUNTIF('Definición técnica de imagenes'!$A$3:$A$102,$G$5),5),5,FALSE),'Definición técnica de imagenes'!$F$16),"")</f>
        <v/>
      </c>
      <c r="H25" s="13" t="str">
        <f t="shared" ca="1" si="2"/>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4"/>
        <v/>
      </c>
      <c r="B26" s="62"/>
      <c r="C26" s="20" t="str">
        <f t="shared" si="0"/>
        <v/>
      </c>
      <c r="D26" s="63"/>
      <c r="E26" s="63"/>
      <c r="F26" s="13" t="str">
        <f t="shared" si="1"/>
        <v/>
      </c>
      <c r="G26" s="13" t="str">
        <f ca="1">IF($F26&lt;&gt;"",IF($G$4="Recurso",VLOOKUP($E26,OFFSET('Definición técnica de imagenes'!$A$1,MATCH($G$5,'Definición técnica de imagenes'!$A$1:$A$104,0)-1,1,COUNTIF('Definición técnica de imagenes'!$A$3:$A$102,$G$5),5),5,FALSE),'Definición técnica de imagenes'!$F$16),"")</f>
        <v/>
      </c>
      <c r="H26" s="13" t="str">
        <f t="shared" ca="1" si="2"/>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4"/>
        <v/>
      </c>
      <c r="B27" s="62"/>
      <c r="C27" s="20" t="str">
        <f t="shared" si="0"/>
        <v/>
      </c>
      <c r="D27" s="63"/>
      <c r="E27" s="63"/>
      <c r="F27" s="13" t="str">
        <f t="shared" si="1"/>
        <v/>
      </c>
      <c r="G27" s="13" t="str">
        <f ca="1">IF($F27&lt;&gt;"",IF($G$4="Recurso",VLOOKUP($E27,OFFSET('Definición técnica de imagenes'!$A$1,MATCH($G$5,'Definición técnica de imagenes'!$A$1:$A$104,0)-1,1,COUNTIF('Definición técnica de imagenes'!$A$3:$A$102,$G$5),5),5,FALSE),'Definición técnica de imagenes'!$F$16),"")</f>
        <v/>
      </c>
      <c r="H27" s="13" t="str">
        <f t="shared" ca="1" si="2"/>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4"/>
        <v/>
      </c>
      <c r="B28" s="62"/>
      <c r="C28" s="20" t="str">
        <f t="shared" si="0"/>
        <v/>
      </c>
      <c r="D28" s="63"/>
      <c r="E28" s="63"/>
      <c r="F28" s="13" t="str">
        <f t="shared" si="1"/>
        <v/>
      </c>
      <c r="G28" s="13" t="str">
        <f ca="1">IF($F28&lt;&gt;"",IF($G$4="Recurso",VLOOKUP($E28,OFFSET('Definición técnica de imagenes'!$A$1,MATCH($G$5,'Definición técnica de imagenes'!$A$1:$A$104,0)-1,1,COUNTIF('Definición técnica de imagenes'!$A$3:$A$102,$G$5),5),5,FALSE),'Definición técnica de imagenes'!$F$16),"")</f>
        <v/>
      </c>
      <c r="H28" s="13" t="str">
        <f t="shared" ca="1" si="2"/>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4"/>
        <v/>
      </c>
      <c r="B29" s="62"/>
      <c r="C29" s="20" t="str">
        <f t="shared" si="0"/>
        <v/>
      </c>
      <c r="D29" s="63"/>
      <c r="E29" s="63"/>
      <c r="F29" s="13" t="str">
        <f t="shared" si="1"/>
        <v/>
      </c>
      <c r="G29" s="13" t="str">
        <f ca="1">IF($F29&lt;&gt;"",IF($G$4="Recurso",VLOOKUP($E29,OFFSET('Definición técnica de imagenes'!$A$1,MATCH($G$5,'Definición técnica de imagenes'!$A$1:$A$104,0)-1,1,COUNTIF('Definición técnica de imagenes'!$A$3:$A$102,$G$5),5),5,FALSE),'Definición técnica de imagenes'!$F$16),"")</f>
        <v/>
      </c>
      <c r="H29" s="13" t="str">
        <f t="shared" ca="1" si="2"/>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0"/>
        <v/>
      </c>
      <c r="D30" s="63"/>
      <c r="E30" s="63"/>
      <c r="F30" s="13" t="str">
        <f t="shared" si="1"/>
        <v/>
      </c>
      <c r="G30" s="13" t="str">
        <f ca="1">IF($F30&lt;&gt;"",IF($G$4="Recurso",VLOOKUP($E30,OFFSET('Definición técnica de imagenes'!$A$1,MATCH($G$5,'Definición técnica de imagenes'!$A$1:$A$104,0)-1,1,COUNTIF('Definición técnica de imagenes'!$A$3:$A$102,$G$5),5),5,FALSE),'Definición técnica de imagenes'!$F$16),"")</f>
        <v/>
      </c>
      <c r="H30" s="13" t="str">
        <f t="shared" ca="1" si="2"/>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ref="A31:A50" si="5">IF(OR(B31&lt;&gt;"",J31&lt;&gt;""),CONCATENATE(LEFT(A30,3),IF(MID(A30,4,2)+1&lt;10,CONCATENATE("0",MID(A30,4,2)+1),MID(A30,4,2)+1)),"")</f>
        <v/>
      </c>
      <c r="B31" s="62"/>
      <c r="C31" s="20" t="str">
        <f t="shared" ref="C31:C41" si="6">IF(OR(B31&lt;&gt;"",J31&lt;&gt;""),IF($G$4="Recurso",CONCATENATE($G$4," ",$G$5),$G$4),"")</f>
        <v/>
      </c>
      <c r="D31" s="63"/>
      <c r="E31" s="63"/>
      <c r="F31" s="13" t="str">
        <f t="shared" ref="F31:F74" si="7">IF(OR(B31&lt;&gt;"",J31&lt;&gt;""),CONCATENATE($C$7,"_",$A31,IF($G$4="Cuaderno de Estudio","_small",CONCATENATE(IF(I31="","","n"),IF(LEFT($G$5,1)="F",".jpg",".png")))),"")</f>
        <v/>
      </c>
      <c r="G31" s="13" t="str">
        <f ca="1">IF($F31&lt;&gt;"",IF($G$4="Recurso",VLOOKUP($E31,OFFSET('Definición técnica de imagenes'!$A$1,MATCH($G$5,'Definición técnica de imagenes'!$A$1:$A$104,0)-1,1,COUNTIF('Definición técnica de imagenes'!$A$3:$A$102,$G$5),5),5,FALSE),'Definición técnica de imagenes'!$F$16),"")</f>
        <v/>
      </c>
      <c r="H31" s="13" t="str">
        <f t="shared" ref="H31:H74" ca="1" si="8">IF(AND(I31&lt;&gt;"",I31&lt;&gt;0),IF(OR(B31&lt;&gt;"",J31&lt;&gt;""),CONCATENATE($C$7,"_",$A31,IF($G$4="Cuaderno de Estudio","_zoom",CONCATENATE("a",IF(LEFT($G$5,1)="F",".jpg",".png")))),""),"")</f>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5"/>
        <v/>
      </c>
      <c r="B32" s="62"/>
      <c r="C32" s="20" t="str">
        <f t="shared" si="6"/>
        <v/>
      </c>
      <c r="D32" s="63"/>
      <c r="E32" s="63"/>
      <c r="F32" s="13" t="str">
        <f t="shared" si="7"/>
        <v/>
      </c>
      <c r="G32" s="13" t="str">
        <f ca="1">IF($F32&lt;&gt;"",IF($G$4="Recurso",VLOOKUP($E32,OFFSET('Definición técnica de imagenes'!$A$1,MATCH($G$5,'Definición técnica de imagenes'!$A$1:$A$104,0)-1,1,COUNTIF('Definición técnica de imagenes'!$A$3:$A$102,$G$5),5),5,FALSE),'Definición técnica de imagenes'!$F$16),"")</f>
        <v/>
      </c>
      <c r="H32" s="13" t="str">
        <f t="shared" ca="1" si="8"/>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5"/>
        <v/>
      </c>
      <c r="B33" s="62"/>
      <c r="C33" s="20" t="str">
        <f t="shared" si="6"/>
        <v/>
      </c>
      <c r="D33" s="63"/>
      <c r="E33" s="63"/>
      <c r="F33" s="13" t="str">
        <f t="shared" si="7"/>
        <v/>
      </c>
      <c r="G33" s="13" t="str">
        <f ca="1">IF($F33&lt;&gt;"",IF($G$4="Recurso",VLOOKUP($E33,OFFSET('Definición técnica de imagenes'!$A$1,MATCH($G$5,'Definición técnica de imagenes'!$A$1:$A$104,0)-1,1,COUNTIF('Definición técnica de imagenes'!$A$3:$A$102,$G$5),5),5,FALSE),'Definición técnica de imagenes'!$F$16),"")</f>
        <v/>
      </c>
      <c r="H33" s="13" t="str">
        <f t="shared" ca="1" si="8"/>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5"/>
        <v/>
      </c>
      <c r="B34" s="62"/>
      <c r="C34" s="20" t="str">
        <f t="shared" si="6"/>
        <v/>
      </c>
      <c r="D34" s="63"/>
      <c r="E34" s="63"/>
      <c r="F34" s="13" t="str">
        <f t="shared" si="7"/>
        <v/>
      </c>
      <c r="G34" s="13" t="str">
        <f ca="1">IF($F34&lt;&gt;"",IF($G$4="Recurso",VLOOKUP($E34,OFFSET('Definición técnica de imagenes'!$A$1,MATCH($G$5,'Definición técnica de imagenes'!$A$1:$A$104,0)-1,1,COUNTIF('Definición técnica de imagenes'!$A$3:$A$102,$G$5),5),5,FALSE),'Definición técnica de imagenes'!$F$16),"")</f>
        <v/>
      </c>
      <c r="H34" s="13" t="str">
        <f t="shared" ca="1" si="8"/>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5"/>
        <v/>
      </c>
      <c r="B35" s="62"/>
      <c r="C35" s="20" t="str">
        <f t="shared" si="6"/>
        <v/>
      </c>
      <c r="D35" s="63"/>
      <c r="E35" s="63"/>
      <c r="F35" s="13" t="str">
        <f t="shared" si="7"/>
        <v/>
      </c>
      <c r="G35" s="13" t="str">
        <f ca="1">IF($F35&lt;&gt;"",IF($G$4="Recurso",VLOOKUP($E35,OFFSET('Definición técnica de imagenes'!$A$1,MATCH($G$5,'Definición técnica de imagenes'!$A$1:$A$104,0)-1,1,COUNTIF('Definición técnica de imagenes'!$A$3:$A$102,$G$5),5),5,FALSE),'Definición técnica de imagenes'!$F$16),"")</f>
        <v/>
      </c>
      <c r="H35" s="13" t="str">
        <f t="shared" ca="1" si="8"/>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5"/>
        <v/>
      </c>
      <c r="B36" s="62"/>
      <c r="C36" s="20" t="str">
        <f t="shared" si="6"/>
        <v/>
      </c>
      <c r="D36" s="63"/>
      <c r="E36" s="63"/>
      <c r="F36" s="13" t="str">
        <f t="shared" si="7"/>
        <v/>
      </c>
      <c r="G36" s="13" t="str">
        <f ca="1">IF($F36&lt;&gt;"",IF($G$4="Recurso",VLOOKUP($E36,OFFSET('Definición técnica de imagenes'!$A$1,MATCH($G$5,'Definición técnica de imagenes'!$A$1:$A$104,0)-1,1,COUNTIF('Definición técnica de imagenes'!$A$3:$A$102,$G$5),5),5,FALSE),'Definición técnica de imagenes'!$F$16),"")</f>
        <v/>
      </c>
      <c r="H36" s="13" t="str">
        <f t="shared" ca="1" si="8"/>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5"/>
        <v/>
      </c>
      <c r="B37" s="62"/>
      <c r="C37" s="20" t="str">
        <f t="shared" si="6"/>
        <v/>
      </c>
      <c r="D37" s="63"/>
      <c r="E37" s="63"/>
      <c r="F37" s="13" t="str">
        <f t="shared" si="7"/>
        <v/>
      </c>
      <c r="G37" s="13" t="str">
        <f ca="1">IF($F37&lt;&gt;"",IF($G$4="Recurso",VLOOKUP($E37,OFFSET('Definición técnica de imagenes'!$A$1,MATCH($G$5,'Definición técnica de imagenes'!$A$1:$A$104,0)-1,1,COUNTIF('Definición técnica de imagenes'!$A$3:$A$102,$G$5),5),5,FALSE),'Definición técnica de imagenes'!$F$16),"")</f>
        <v/>
      </c>
      <c r="H37" s="13" t="str">
        <f t="shared" ca="1" si="8"/>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5"/>
        <v/>
      </c>
      <c r="B38" s="62"/>
      <c r="C38" s="20" t="str">
        <f t="shared" si="6"/>
        <v/>
      </c>
      <c r="D38" s="63"/>
      <c r="E38" s="63"/>
      <c r="F38" s="13" t="str">
        <f t="shared" si="7"/>
        <v/>
      </c>
      <c r="G38" s="13" t="str">
        <f ca="1">IF($F38&lt;&gt;"",IF($G$4="Recurso",VLOOKUP($E38,OFFSET('Definición técnica de imagenes'!$A$1,MATCH($G$5,'Definición técnica de imagenes'!$A$1:$A$104,0)-1,1,COUNTIF('Definición técnica de imagenes'!$A$3:$A$102,$G$5),5),5,FALSE),'Definición técnica de imagenes'!$F$16),"")</f>
        <v/>
      </c>
      <c r="H38" s="13" t="str">
        <f t="shared" ca="1" si="8"/>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5"/>
        <v/>
      </c>
      <c r="B39" s="62"/>
      <c r="C39" s="20" t="str">
        <f t="shared" si="6"/>
        <v/>
      </c>
      <c r="D39" s="63"/>
      <c r="E39" s="63"/>
      <c r="F39" s="13" t="str">
        <f t="shared" si="7"/>
        <v/>
      </c>
      <c r="G39" s="13" t="str">
        <f ca="1">IF($F39&lt;&gt;"",IF($G$4="Recurso",VLOOKUP($E39,OFFSET('Definición técnica de imagenes'!$A$1,MATCH($G$5,'Definición técnica de imagenes'!$A$1:$A$104,0)-1,1,COUNTIF('Definición técnica de imagenes'!$A$3:$A$102,$G$5),5),5,FALSE),'Definición técnica de imagenes'!$F$16),"")</f>
        <v/>
      </c>
      <c r="H39" s="13" t="str">
        <f t="shared" ca="1" si="8"/>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5"/>
        <v/>
      </c>
      <c r="B40" s="62"/>
      <c r="C40" s="20" t="str">
        <f t="shared" si="6"/>
        <v/>
      </c>
      <c r="D40" s="63"/>
      <c r="E40" s="63"/>
      <c r="F40" s="13" t="str">
        <f t="shared" si="7"/>
        <v/>
      </c>
      <c r="G40" s="13" t="str">
        <f ca="1">IF($F40&lt;&gt;"",IF($G$4="Recurso",VLOOKUP($E40,OFFSET('Definición técnica de imagenes'!$A$1,MATCH($G$5,'Definición técnica de imagenes'!$A$1:$A$104,0)-1,1,COUNTIF('Definición técnica de imagenes'!$A$3:$A$102,$G$5),5),5,FALSE),'Definición técnica de imagenes'!$F$16),"")</f>
        <v/>
      </c>
      <c r="H40" s="13" t="str">
        <f t="shared" ca="1" si="8"/>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5"/>
        <v/>
      </c>
      <c r="B41" s="62"/>
      <c r="C41" s="20" t="str">
        <f t="shared" si="6"/>
        <v/>
      </c>
      <c r="D41" s="63"/>
      <c r="E41" s="63"/>
      <c r="F41" s="13" t="str">
        <f t="shared" si="7"/>
        <v/>
      </c>
      <c r="G41" s="13" t="str">
        <f ca="1">IF($F41&lt;&gt;"",IF($G$4="Recurso",VLOOKUP($E41,OFFSET('Definición técnica de imagenes'!$A$1,MATCH($G$5,'Definición técnica de imagenes'!$A$1:$A$104,0)-1,1,COUNTIF('Definición técnica de imagenes'!$A$3:$A$102,$G$5),5),5,FALSE),'Definición técnica de imagenes'!$F$16),"")</f>
        <v/>
      </c>
      <c r="H41" s="13" t="str">
        <f t="shared" ca="1" si="8"/>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5"/>
        <v/>
      </c>
      <c r="B42" s="62"/>
      <c r="C42" s="20" t="str">
        <f t="shared" ref="C42:C73" si="9">IF(OR(B42&lt;&gt;"",J42&lt;&gt;""),IF($G$4="Recurso",CONCATENATE($G$4," ",$G$5),$G$4),"")</f>
        <v/>
      </c>
      <c r="D42" s="63"/>
      <c r="E42" s="63"/>
      <c r="F42" s="13" t="str">
        <f t="shared" si="7"/>
        <v/>
      </c>
      <c r="G42" s="13" t="str">
        <f ca="1">IF($F42&lt;&gt;"",IF($G$4="Recurso",VLOOKUP($E42,OFFSET('Definición técnica de imagenes'!$A$1,MATCH($G$5,'Definición técnica de imagenes'!$A$1:$A$104,0)-1,1,COUNTIF('Definición técnica de imagenes'!$A$3:$A$102,$G$5),5),5,FALSE),'Definición técnica de imagenes'!$F$16),"")</f>
        <v/>
      </c>
      <c r="H42" s="13" t="str">
        <f t="shared" ca="1" si="8"/>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5"/>
        <v/>
      </c>
      <c r="B43" s="62"/>
      <c r="C43" s="20" t="str">
        <f t="shared" si="9"/>
        <v/>
      </c>
      <c r="D43" s="63"/>
      <c r="E43" s="63"/>
      <c r="F43" s="13" t="str">
        <f t="shared" si="7"/>
        <v/>
      </c>
      <c r="G43" s="13" t="str">
        <f ca="1">IF($F43&lt;&gt;"",IF($G$4="Recurso",VLOOKUP($E43,OFFSET('Definición técnica de imagenes'!$A$1,MATCH($G$5,'Definición técnica de imagenes'!$A$1:$A$104,0)-1,1,COUNTIF('Definición técnica de imagenes'!$A$3:$A$102,$G$5),5),5,FALSE),'Definición técnica de imagenes'!$F$16),"")</f>
        <v/>
      </c>
      <c r="H43" s="13" t="str">
        <f t="shared" ca="1" si="8"/>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5"/>
        <v/>
      </c>
      <c r="B44" s="62"/>
      <c r="C44" s="20" t="str">
        <f t="shared" si="9"/>
        <v/>
      </c>
      <c r="D44" s="63"/>
      <c r="E44" s="63"/>
      <c r="F44" s="13" t="str">
        <f t="shared" si="7"/>
        <v/>
      </c>
      <c r="G44" s="13" t="str">
        <f ca="1">IF($F44&lt;&gt;"",IF($G$4="Recurso",VLOOKUP($E44,OFFSET('Definición técnica de imagenes'!$A$1,MATCH($G$5,'Definición técnica de imagenes'!$A$1:$A$104,0)-1,1,COUNTIF('Definición técnica de imagenes'!$A$3:$A$102,$G$5),5),5,FALSE),'Definición técnica de imagenes'!$F$16),"")</f>
        <v/>
      </c>
      <c r="H44" s="13" t="str">
        <f t="shared" ca="1" si="8"/>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5"/>
        <v/>
      </c>
      <c r="B45" s="62"/>
      <c r="C45" s="20" t="str">
        <f t="shared" si="9"/>
        <v/>
      </c>
      <c r="D45" s="63"/>
      <c r="E45" s="63"/>
      <c r="F45" s="13" t="str">
        <f t="shared" si="7"/>
        <v/>
      </c>
      <c r="G45" s="13" t="str">
        <f ca="1">IF($F45&lt;&gt;"",IF($G$4="Recurso",VLOOKUP($E45,OFFSET('Definición técnica de imagenes'!$A$1,MATCH($G$5,'Definición técnica de imagenes'!$A$1:$A$104,0)-1,1,COUNTIF('Definición técnica de imagenes'!$A$3:$A$102,$G$5),5),5,FALSE),'Definición técnica de imagenes'!$F$16),"")</f>
        <v/>
      </c>
      <c r="H45" s="13" t="str">
        <f t="shared" ca="1" si="8"/>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5"/>
        <v/>
      </c>
      <c r="B46" s="62"/>
      <c r="C46" s="20" t="str">
        <f t="shared" si="9"/>
        <v/>
      </c>
      <c r="D46" s="63"/>
      <c r="E46" s="63"/>
      <c r="F46" s="13" t="str">
        <f t="shared" si="7"/>
        <v/>
      </c>
      <c r="G46" s="13" t="str">
        <f ca="1">IF($F46&lt;&gt;"",IF($G$4="Recurso",VLOOKUP($E46,OFFSET('Definición técnica de imagenes'!$A$1,MATCH($G$5,'Definición técnica de imagenes'!$A$1:$A$104,0)-1,1,COUNTIF('Definición técnica de imagenes'!$A$3:$A$102,$G$5),5),5,FALSE),'Definición técnica de imagenes'!$F$16),"")</f>
        <v/>
      </c>
      <c r="H46" s="13" t="str">
        <f t="shared" ca="1" si="8"/>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5"/>
        <v/>
      </c>
      <c r="B47" s="62"/>
      <c r="C47" s="20" t="str">
        <f t="shared" si="9"/>
        <v/>
      </c>
      <c r="D47" s="63"/>
      <c r="E47" s="63"/>
      <c r="F47" s="13" t="str">
        <f t="shared" si="7"/>
        <v/>
      </c>
      <c r="G47" s="13" t="str">
        <f ca="1">IF($F47&lt;&gt;"",IF($G$4="Recurso",VLOOKUP($E47,OFFSET('Definición técnica de imagenes'!$A$1,MATCH($G$5,'Definición técnica de imagenes'!$A$1:$A$104,0)-1,1,COUNTIF('Definición técnica de imagenes'!$A$3:$A$102,$G$5),5),5,FALSE),'Definición técnica de imagenes'!$F$16),"")</f>
        <v/>
      </c>
      <c r="H47" s="13" t="str">
        <f t="shared" ca="1" si="8"/>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5"/>
        <v/>
      </c>
      <c r="B48" s="62"/>
      <c r="C48" s="20" t="str">
        <f t="shared" si="9"/>
        <v/>
      </c>
      <c r="D48" s="63"/>
      <c r="E48" s="63"/>
      <c r="F48" s="13" t="str">
        <f t="shared" si="7"/>
        <v/>
      </c>
      <c r="G48" s="13" t="str">
        <f ca="1">IF($F48&lt;&gt;"",IF($G$4="Recurso",VLOOKUP($E48,OFFSET('Definición técnica de imagenes'!$A$1,MATCH($G$5,'Definición técnica de imagenes'!$A$1:$A$104,0)-1,1,COUNTIF('Definición técnica de imagenes'!$A$3:$A$102,$G$5),5),5,FALSE),'Definición técnica de imagenes'!$F$16),"")</f>
        <v/>
      </c>
      <c r="H48" s="13" t="str">
        <f t="shared" ca="1" si="8"/>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5"/>
        <v/>
      </c>
      <c r="B49" s="62"/>
      <c r="C49" s="20" t="str">
        <f t="shared" si="9"/>
        <v/>
      </c>
      <c r="D49" s="63"/>
      <c r="E49" s="63"/>
      <c r="F49" s="13" t="str">
        <f t="shared" si="7"/>
        <v/>
      </c>
      <c r="G49" s="13" t="str">
        <f ca="1">IF($F49&lt;&gt;"",IF($G$4="Recurso",VLOOKUP($E49,OFFSET('Definición técnica de imagenes'!$A$1,MATCH($G$5,'Definición técnica de imagenes'!$A$1:$A$104,0)-1,1,COUNTIF('Definición técnica de imagenes'!$A$3:$A$102,$G$5),5),5,FALSE),'Definición técnica de imagenes'!$F$16),"")</f>
        <v/>
      </c>
      <c r="H49" s="13" t="str">
        <f t="shared" ca="1" si="8"/>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5"/>
        <v/>
      </c>
      <c r="B50" s="62"/>
      <c r="C50" s="20" t="str">
        <f t="shared" si="9"/>
        <v/>
      </c>
      <c r="D50" s="63"/>
      <c r="E50" s="63"/>
      <c r="F50" s="13" t="str">
        <f t="shared" si="7"/>
        <v/>
      </c>
      <c r="G50" s="13" t="str">
        <f ca="1">IF($F50&lt;&gt;"",IF($G$4="Recurso",VLOOKUP($E50,OFFSET('Definición técnica de imagenes'!$A$1,MATCH($G$5,'Definición técnica de imagenes'!$A$1:$A$104,0)-1,1,COUNTIF('Definición técnica de imagenes'!$A$3:$A$102,$G$5),5),5,FALSE),'Definición técnica de imagenes'!$F$16),"")</f>
        <v/>
      </c>
      <c r="H50" s="13" t="str">
        <f t="shared" ca="1" si="8"/>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7"/>
        <v/>
      </c>
      <c r="G51" s="13" t="str">
        <f ca="1">IF($F51&lt;&gt;"",IF($G$4="Recurso",VLOOKUP($E51,OFFSET('Definición técnica de imagenes'!$A$1,MATCH($G$5,'Definición técnica de imagenes'!$A$1:$A$104,0)-1,1,COUNTIF('Definición técnica de imagenes'!$A$3:$A$102,$G$5),5),5,FALSE),'Definición técnica de imagenes'!$F$16),"")</f>
        <v/>
      </c>
      <c r="H51" s="13" t="str">
        <f t="shared" ca="1" si="8"/>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7"/>
        <v/>
      </c>
      <c r="G52" s="13" t="str">
        <f ca="1">IF($F52&lt;&gt;"",IF($G$4="Recurso",VLOOKUP($E52,OFFSET('Definición técnica de imagenes'!$A$1,MATCH($G$5,'Definición técnica de imagenes'!$A$1:$A$104,0)-1,1,COUNTIF('Definición técnica de imagenes'!$A$3:$A$102,$G$5),5),5,FALSE),'Definición técnica de imagenes'!$F$16),"")</f>
        <v/>
      </c>
      <c r="H52" s="13" t="str">
        <f t="shared" ca="1" si="8"/>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7"/>
        <v/>
      </c>
      <c r="G53" s="13" t="str">
        <f ca="1">IF($F53&lt;&gt;"",IF($G$4="Recurso",VLOOKUP($E53,OFFSET('Definición técnica de imagenes'!$A$1,MATCH($G$5,'Definición técnica de imagenes'!$A$1:$A$104,0)-1,1,COUNTIF('Definición técnica de imagenes'!$A$3:$A$102,$G$5),5),5,FALSE),'Definición técnica de imagenes'!$F$16),"")</f>
        <v/>
      </c>
      <c r="H53" s="13" t="str">
        <f t="shared" ca="1" si="8"/>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7"/>
        <v/>
      </c>
      <c r="G54" s="13" t="str">
        <f ca="1">IF($F54&lt;&gt;"",IF($G$4="Recurso",VLOOKUP($E54,OFFSET('Definición técnica de imagenes'!$A$1,MATCH($G$5,'Definición técnica de imagenes'!$A$1:$A$104,0)-1,1,COUNTIF('Definición técnica de imagenes'!$A$3:$A$102,$G$5),5),5,FALSE),'Definición técnica de imagenes'!$F$16),"")</f>
        <v/>
      </c>
      <c r="H54" s="13" t="str">
        <f t="shared" ca="1" si="8"/>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7"/>
        <v/>
      </c>
      <c r="G55" s="13" t="str">
        <f ca="1">IF($F55&lt;&gt;"",IF($G$4="Recurso",VLOOKUP($E55,OFFSET('Definición técnica de imagenes'!$A$1,MATCH($G$5,'Definición técnica de imagenes'!$A$1:$A$104,0)-1,1,COUNTIF('Definición técnica de imagenes'!$A$3:$A$102,$G$5),5),5,FALSE),'Definición técnica de imagenes'!$F$16),"")</f>
        <v/>
      </c>
      <c r="H55" s="13" t="str">
        <f t="shared" ca="1" si="8"/>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7"/>
        <v/>
      </c>
      <c r="G56" s="13" t="str">
        <f ca="1">IF($F56&lt;&gt;"",IF($G$4="Recurso",VLOOKUP($E56,OFFSET('Definición técnica de imagenes'!$A$1,MATCH($G$5,'Definición técnica de imagenes'!$A$1:$A$104,0)-1,1,COUNTIF('Definición técnica de imagenes'!$A$3:$A$102,$G$5),5),5,FALSE),'Definición técnica de imagenes'!$F$16),"")</f>
        <v/>
      </c>
      <c r="H56" s="13" t="str">
        <f t="shared" ca="1" si="8"/>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7"/>
        <v/>
      </c>
      <c r="G57" s="13" t="str">
        <f ca="1">IF($F57&lt;&gt;"",IF($G$4="Recurso",VLOOKUP($E57,OFFSET('Definición técnica de imagenes'!$A$1,MATCH($G$5,'Definición técnica de imagenes'!$A$1:$A$104,0)-1,1,COUNTIF('Definición técnica de imagenes'!$A$3:$A$102,$G$5),5),5,FALSE),'Definición técnica de imagenes'!$F$16),"")</f>
        <v/>
      </c>
      <c r="H57" s="13" t="str">
        <f t="shared" ca="1" si="8"/>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7"/>
        <v/>
      </c>
      <c r="G58" s="13" t="str">
        <f ca="1">IF($F58&lt;&gt;"",IF($G$4="Recurso",VLOOKUP($E58,OFFSET('Definición técnica de imagenes'!$A$1,MATCH($G$5,'Definición técnica de imagenes'!$A$1:$A$104,0)-1,1,COUNTIF('Definición técnica de imagenes'!$A$3:$A$102,$G$5),5),5,FALSE),'Definición técnica de imagenes'!$F$16),"")</f>
        <v/>
      </c>
      <c r="H58" s="13" t="str">
        <f t="shared" ca="1" si="8"/>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7"/>
        <v/>
      </c>
      <c r="G59" s="13" t="str">
        <f ca="1">IF($F59&lt;&gt;"",IF($G$4="Recurso",VLOOKUP($E59,OFFSET('Definición técnica de imagenes'!$A$1,MATCH($G$5,'Definición técnica de imagenes'!$A$1:$A$104,0)-1,1,COUNTIF('Definición técnica de imagenes'!$A$3:$A$102,$G$5),5),5,FALSE),'Definición técnica de imagenes'!$F$16),"")</f>
        <v/>
      </c>
      <c r="H59" s="13" t="str">
        <f t="shared" ca="1" si="8"/>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7"/>
        <v/>
      </c>
      <c r="G60" s="13" t="str">
        <f ca="1">IF($F60&lt;&gt;"",IF($G$4="Recurso",VLOOKUP($E60,OFFSET('Definición técnica de imagenes'!$A$1,MATCH($G$5,'Definición técnica de imagenes'!$A$1:$A$104,0)-1,1,COUNTIF('Definición técnica de imagenes'!$A$3:$A$102,$G$5),5),5,FALSE),'Definición técnica de imagenes'!$F$16),"")</f>
        <v/>
      </c>
      <c r="H60" s="13" t="str">
        <f t="shared" ca="1" si="8"/>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7"/>
        <v/>
      </c>
      <c r="G61" s="13" t="str">
        <f ca="1">IF($F61&lt;&gt;"",IF($G$4="Recurso",VLOOKUP($E61,OFFSET('Definición técnica de imagenes'!$A$1,MATCH($G$5,'Definición técnica de imagenes'!$A$1:$A$104,0)-1,1,COUNTIF('Definición técnica de imagenes'!$A$3:$A$102,$G$5),5),5,FALSE),'Definición técnica de imagenes'!$F$16),"")</f>
        <v/>
      </c>
      <c r="H61" s="13" t="str">
        <f t="shared" ca="1" si="8"/>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7"/>
        <v/>
      </c>
      <c r="G62" s="13" t="str">
        <f ca="1">IF($F62&lt;&gt;"",IF($G$4="Recurso",VLOOKUP($E62,OFFSET('Definición técnica de imagenes'!$A$1,MATCH($G$5,'Definición técnica de imagenes'!$A$1:$A$104,0)-1,1,COUNTIF('Definición técnica de imagenes'!$A$3:$A$102,$G$5),5),5,FALSE),'Definición técnica de imagenes'!$F$16),"")</f>
        <v/>
      </c>
      <c r="H62" s="13" t="str">
        <f t="shared" ca="1" si="8"/>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7"/>
        <v/>
      </c>
      <c r="G63" s="13" t="str">
        <f ca="1">IF($F63&lt;&gt;"",IF($G$4="Recurso",VLOOKUP($E63,OFFSET('Definición técnica de imagenes'!$A$1,MATCH($G$5,'Definición técnica de imagenes'!$A$1:$A$104,0)-1,1,COUNTIF('Definición técnica de imagenes'!$A$3:$A$102,$G$5),5),5,FALSE),'Definición técnica de imagenes'!$F$16),"")</f>
        <v/>
      </c>
      <c r="H63" s="13" t="str">
        <f t="shared" ca="1" si="8"/>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7"/>
        <v/>
      </c>
      <c r="G64" s="13" t="str">
        <f ca="1">IF($F64&lt;&gt;"",IF($G$4="Recurso",VLOOKUP($E64,OFFSET('Definición técnica de imagenes'!$A$1,MATCH($G$5,'Definición técnica de imagenes'!$A$1:$A$104,0)-1,1,COUNTIF('Definición técnica de imagenes'!$A$3:$A$102,$G$5),5),5,FALSE),'Definición técnica de imagenes'!$F$16),"")</f>
        <v/>
      </c>
      <c r="H64" s="13" t="str">
        <f t="shared" ca="1" si="8"/>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7"/>
        <v/>
      </c>
      <c r="G65" s="13" t="str">
        <f ca="1">IF($F65&lt;&gt;"",IF($G$4="Recurso",VLOOKUP($E65,OFFSET('Definición técnica de imagenes'!$A$1,MATCH($G$5,'Definición técnica de imagenes'!$A$1:$A$104,0)-1,1,COUNTIF('Definición técnica de imagenes'!$A$3:$A$102,$G$5),5),5,FALSE),'Definición técnica de imagenes'!$F$16),"")</f>
        <v/>
      </c>
      <c r="H65" s="13" t="str">
        <f t="shared" ca="1" si="8"/>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7"/>
        <v/>
      </c>
      <c r="G66" s="13" t="str">
        <f ca="1">IF($F66&lt;&gt;"",IF($G$4="Recurso",VLOOKUP($E66,OFFSET('Definición técnica de imagenes'!$A$1,MATCH($G$5,'Definición técnica de imagenes'!$A$1:$A$104,0)-1,1,COUNTIF('Definición técnica de imagenes'!$A$3:$A$102,$G$5),5),5,FALSE),'Definición técnica de imagenes'!$F$16),"")</f>
        <v/>
      </c>
      <c r="H66" s="13" t="str">
        <f t="shared" ca="1" si="8"/>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7"/>
        <v/>
      </c>
      <c r="G67" s="13" t="str">
        <f ca="1">IF($F67&lt;&gt;"",IF($G$4="Recurso",VLOOKUP($E67,OFFSET('Definición técnica de imagenes'!$A$1,MATCH($G$5,'Definición técnica de imagenes'!$A$1:$A$104,0)-1,1,COUNTIF('Definición técnica de imagenes'!$A$3:$A$102,$G$5),5),5,FALSE),'Definición técnica de imagenes'!$F$16),"")</f>
        <v/>
      </c>
      <c r="H67" s="13" t="str">
        <f t="shared" ca="1" si="8"/>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7"/>
        <v/>
      </c>
      <c r="G68" s="13" t="str">
        <f ca="1">IF($F68&lt;&gt;"",IF($G$4="Recurso",VLOOKUP($E68,OFFSET('Definición técnica de imagenes'!$A$1,MATCH($G$5,'Definición técnica de imagenes'!$A$1:$A$104,0)-1,1,COUNTIF('Definición técnica de imagenes'!$A$3:$A$102,$G$5),5),5,FALSE),'Definición técnica de imagenes'!$F$16),"")</f>
        <v/>
      </c>
      <c r="H68" s="13" t="str">
        <f t="shared" ca="1" si="8"/>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7"/>
        <v/>
      </c>
      <c r="G69" s="13" t="str">
        <f ca="1">IF($F69&lt;&gt;"",IF($G$4="Recurso",VLOOKUP($E69,OFFSET('Definición técnica de imagenes'!$A$1,MATCH($G$5,'Definición técnica de imagenes'!$A$1:$A$104,0)-1,1,COUNTIF('Definición técnica de imagenes'!$A$3:$A$102,$G$5),5),5,FALSE),'Definición técnica de imagenes'!$F$16),"")</f>
        <v/>
      </c>
      <c r="H69" s="13" t="str">
        <f t="shared" ca="1" si="8"/>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7"/>
        <v/>
      </c>
      <c r="G70" s="13" t="str">
        <f ca="1">IF($F70&lt;&gt;"",IF($G$4="Recurso",VLOOKUP($E70,OFFSET('Definición técnica de imagenes'!$A$1,MATCH($G$5,'Definición técnica de imagenes'!$A$1:$A$104,0)-1,1,COUNTIF('Definición técnica de imagenes'!$A$3:$A$102,$G$5),5),5,FALSE),'Definición técnica de imagenes'!$F$16),"")</f>
        <v/>
      </c>
      <c r="H70" s="13" t="str">
        <f t="shared" ca="1" si="8"/>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7"/>
        <v/>
      </c>
      <c r="G71" s="13" t="str">
        <f ca="1">IF($F71&lt;&gt;"",IF($G$4="Recurso",VLOOKUP($E71,OFFSET('Definición técnica de imagenes'!$A$1,MATCH($G$5,'Definición técnica de imagenes'!$A$1:$A$104,0)-1,1,COUNTIF('Definición técnica de imagenes'!$A$3:$A$102,$G$5),5),5,FALSE),'Definición técnica de imagenes'!$F$16),"")</f>
        <v/>
      </c>
      <c r="H71" s="13" t="str">
        <f t="shared" ca="1" si="8"/>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7"/>
        <v/>
      </c>
      <c r="G72" s="13" t="str">
        <f ca="1">IF($F72&lt;&gt;"",IF($G$4="Recurso",VLOOKUP($E72,OFFSET('Definición técnica de imagenes'!$A$1,MATCH($G$5,'Definición técnica de imagenes'!$A$1:$A$104,0)-1,1,COUNTIF('Definición técnica de imagenes'!$A$3:$A$102,$G$5),5),5,FALSE),'Definición técnica de imagenes'!$F$16),"")</f>
        <v/>
      </c>
      <c r="H72" s="13" t="str">
        <f t="shared" ca="1" si="8"/>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7"/>
        <v/>
      </c>
      <c r="G73" s="13" t="str">
        <f ca="1">IF($F73&lt;&gt;"",IF($G$4="Recurso",VLOOKUP($E73,OFFSET('Definición técnica de imagenes'!$A$1,MATCH($G$5,'Definición técnica de imagenes'!$A$1:$A$104,0)-1,1,COUNTIF('Definición técnica de imagenes'!$A$3:$A$102,$G$5),5),5,FALSE),'Definición técnica de imagenes'!$F$16),"")</f>
        <v/>
      </c>
      <c r="H73" s="13" t="str">
        <f t="shared" ca="1" si="8"/>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7"/>
        <v/>
      </c>
      <c r="G74" s="13" t="str">
        <f ca="1">IF($F74&lt;&gt;"",IF($G$4="Recurso",VLOOKUP($E74,OFFSET('Definición técnica de imagenes'!$A$1,MATCH($G$5,'Definición técnica de imagenes'!$A$1:$A$104,0)-1,1,COUNTIF('Definición técnica de imagenes'!$A$3:$A$102,$G$5),5),5,FALSE),'Definición técnica de imagenes'!$F$16),"")</f>
        <v/>
      </c>
      <c r="H74" s="13" t="str">
        <f t="shared" ca="1" si="8"/>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4"/>
        <v/>
      </c>
      <c r="B93" s="62"/>
      <c r="C93" s="20" t="str">
        <f t="shared" si="11"/>
        <v/>
      </c>
      <c r="D93" s="63"/>
      <c r="E93" s="63"/>
      <c r="F93" s="13" t="str">
        <f t="shared" si="12"/>
        <v/>
      </c>
      <c r="G93" s="13" t="str">
        <f ca="1">IF($F93&lt;&gt;"",IF($G$4="Recurso",VLOOKUP($E93,OFFSET('Definición técnica de imagenes'!$A$1,MATCH($G$5,'Definición técnica de imagenes'!$A$1:$A$104,0)-1,1,COUNTIF('Definición técnica de imagenes'!$A$3:$A$102,$G$5),5),5,FALSE),'Definición técnica de imagenes'!$F$16),"")</f>
        <v/>
      </c>
      <c r="H93" s="13" t="str">
        <f t="shared" ca="1" si="13"/>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4"/>
        <v/>
      </c>
      <c r="B94" s="62"/>
      <c r="C94" s="20" t="str">
        <f t="shared" si="11"/>
        <v/>
      </c>
      <c r="D94" s="63"/>
      <c r="E94" s="63"/>
      <c r="F94" s="13" t="str">
        <f t="shared" si="12"/>
        <v/>
      </c>
      <c r="G94" s="13" t="str">
        <f ca="1">IF($F94&lt;&gt;"",IF($G$4="Recurso",VLOOKUP($E94,OFFSET('Definición técnica de imagenes'!$A$1,MATCH($G$5,'Definición técnica de imagenes'!$A$1:$A$104,0)-1,1,COUNTIF('Definición técnica de imagenes'!$A$3:$A$102,$G$5),5),5,FALSE),'Definición técnica de imagenes'!$F$16),"")</f>
        <v/>
      </c>
      <c r="H94" s="13" t="str">
        <f t="shared" ca="1" si="13"/>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4"/>
        <v/>
      </c>
      <c r="B95" s="62"/>
      <c r="C95" s="20" t="str">
        <f t="shared" si="11"/>
        <v/>
      </c>
      <c r="D95" s="63"/>
      <c r="E95" s="63"/>
      <c r="F95" s="13" t="str">
        <f t="shared" si="12"/>
        <v/>
      </c>
      <c r="G95" s="13" t="str">
        <f ca="1">IF($F95&lt;&gt;"",IF($G$4="Recurso",VLOOKUP($E95,OFFSET('Definición técnica de imagenes'!$A$1,MATCH($G$5,'Definición técnica de imagenes'!$A$1:$A$104,0)-1,1,COUNTIF('Definición técnica de imagenes'!$A$3:$A$102,$G$5),5),5,FALSE),'Definición técnica de imagenes'!$F$16),"")</f>
        <v/>
      </c>
      <c r="H95" s="13" t="str">
        <f t="shared" ca="1" si="13"/>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4"/>
        <v/>
      </c>
      <c r="B96" s="62"/>
      <c r="C96" s="20" t="str">
        <f t="shared" si="11"/>
        <v/>
      </c>
      <c r="D96" s="63"/>
      <c r="E96" s="63"/>
      <c r="F96" s="13" t="str">
        <f t="shared" si="12"/>
        <v/>
      </c>
      <c r="G96" s="13" t="str">
        <f ca="1">IF($F96&lt;&gt;"",IF($G$4="Recurso",VLOOKUP($E96,OFFSET('Definición técnica de imagenes'!$A$1,MATCH($G$5,'Definición técnica de imagenes'!$A$1:$A$104,0)-1,1,COUNTIF('Definición técnica de imagenes'!$A$3:$A$102,$G$5),5),5,FALSE),'Definición técnica de imagenes'!$F$16),"")</f>
        <v/>
      </c>
      <c r="H96" s="13" t="str">
        <f t="shared" ca="1" si="13"/>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4"/>
        <v/>
      </c>
      <c r="B97" s="62"/>
      <c r="C97" s="20" t="str">
        <f t="shared" si="11"/>
        <v/>
      </c>
      <c r="D97" s="63"/>
      <c r="E97" s="63"/>
      <c r="F97" s="13" t="str">
        <f t="shared" si="12"/>
        <v/>
      </c>
      <c r="G97" s="13" t="str">
        <f ca="1">IF($F97&lt;&gt;"",IF($G$4="Recurso",VLOOKUP($E97,OFFSET('Definición técnica de imagenes'!$A$1,MATCH($G$5,'Definición técnica de imagenes'!$A$1:$A$104,0)-1,1,COUNTIF('Definición técnica de imagenes'!$A$3:$A$102,$G$5),5),5,FALSE),'Definición técnica de imagenes'!$F$16),"")</f>
        <v/>
      </c>
      <c r="H97" s="13" t="str">
        <f t="shared" ca="1" si="13"/>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4"/>
        <v/>
      </c>
      <c r="B98" s="62"/>
      <c r="C98" s="20" t="str">
        <f t="shared" si="11"/>
        <v/>
      </c>
      <c r="D98" s="63"/>
      <c r="E98" s="63"/>
      <c r="F98" s="13" t="str">
        <f t="shared" si="12"/>
        <v/>
      </c>
      <c r="G98" s="13" t="str">
        <f ca="1">IF($F98&lt;&gt;"",IF($G$4="Recurso",VLOOKUP($E98,OFFSET('Definición técnica de imagenes'!$A$1,MATCH($G$5,'Definición técnica de imagenes'!$A$1:$A$104,0)-1,1,COUNTIF('Definición técnica de imagenes'!$A$3:$A$102,$G$5),5),5,FALSE),'Definición técnica de imagenes'!$F$16),"")</f>
        <v/>
      </c>
      <c r="H98" s="13" t="str">
        <f t="shared" ca="1" si="13"/>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4"/>
        <v/>
      </c>
      <c r="B99" s="62"/>
      <c r="C99" s="20" t="str">
        <f t="shared" si="11"/>
        <v/>
      </c>
      <c r="D99" s="63"/>
      <c r="E99" s="63"/>
      <c r="F99" s="13" t="str">
        <f t="shared" si="12"/>
        <v/>
      </c>
      <c r="G99" s="13" t="str">
        <f ca="1">IF($F99&lt;&gt;"",IF($G$4="Recurso",VLOOKUP($E99,OFFSET('Definición técnica de imagenes'!$A$1,MATCH($G$5,'Definición técnica de imagenes'!$A$1:$A$104,0)-1,1,COUNTIF('Definición técnica de imagenes'!$A$3:$A$102,$G$5),5),5,FALSE),'Definición técnica de imagenes'!$F$16),"")</f>
        <v/>
      </c>
      <c r="H99" s="13" t="str">
        <f t="shared" ca="1" si="13"/>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4"/>
        <v/>
      </c>
      <c r="B100" s="62"/>
      <c r="C100" s="20" t="str">
        <f t="shared" si="11"/>
        <v/>
      </c>
      <c r="D100" s="63"/>
      <c r="E100" s="63"/>
      <c r="F100" s="13" t="str">
        <f t="shared" si="12"/>
        <v/>
      </c>
      <c r="G100" s="13" t="str">
        <f ca="1">IF($F100&lt;&gt;"",IF($G$4="Recurso",VLOOKUP($E100,OFFSET('Definición técnica de imagenes'!$A$1,MATCH($G$5,'Definición técnica de imagenes'!$A$1:$A$104,0)-1,1,COUNTIF('Definición técnica de imagenes'!$A$3:$A$102,$G$5),5),5,FALSE),'Definición técnica de imagenes'!$F$16),"")</f>
        <v/>
      </c>
      <c r="H100" s="13" t="str">
        <f t="shared" ca="1" si="13"/>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2016-06-08T17:50:05Z</dcterms:modified>
</cp:coreProperties>
</file>