
<file path=[Content_Types].xml><?xml version="1.0" encoding="utf-8"?>
<Types xmlns="http://schemas.openxmlformats.org/package/2006/content-types">
  <Default Extension="xml" ContentType="application/xml"/>
  <Default Extension="png" ContentType="image/png"/>
  <Default Extension="jp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1440" yWindow="0" windowWidth="38400" windowHeight="2108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F15" i="1"/>
  <c r="G15" i="1"/>
  <c r="H15" i="1"/>
  <c r="F14" i="1"/>
  <c r="G14" i="1"/>
  <c r="H14"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<sst xmlns="http://schemas.openxmlformats.org/spreadsheetml/2006/main" count="391" uniqueCount="199">
  <si>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</si>
  <si>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</si>
  <si>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</si>
  <si>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</si>
  <si>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</si>
  <si>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</si>
  <si>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</si>
  <si>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</si>
  <si>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</si>
  <si>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</si>
  <si>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</si>
  <si>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</si>
  <si>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</si>
  <si>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</si>
  <si>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</si>
  <si>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</si>
  <si>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</si>
  <si>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</si>
  <si>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</si>
  <si>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</si>
  <si>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</si>
  <si>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</si>
  <si>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</si>
  <si>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</si>
  <si>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</si>
  <si>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</si>
  <si>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</si>
  <si>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</si>
  <si>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</si>
  <si>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</si>
  <si>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</si>
  <si>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</si>
  <si>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</si>
  <si>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</si>
  <si>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</si>
  <si>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</si>
  <si>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</si>
  <si>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</si>
  <si>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</si>
  <si>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</si>
  <si>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</si>
  <si>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</si>
  <si>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</si>
  <si>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</si>
  <si>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</si>
  <si>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</si>
  <si>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</si>
  <si>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</si>
  <si>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</si>
  <si>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</si>
  <si>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</si>
  <si>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</si>
  <si>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</si>
  <si>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</si>
  <si>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</si>
  <si>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</si>
  <si>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</si>
  <si>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</si>
  <si>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</si>
  <si>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</si>
  <si>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</si>
  <si>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</si>
  <si>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</si>
  <si>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</si>
  <si>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</si>
  <si>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</si>
  <si>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</si>
  <si>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</si>
  <si>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</si>
  <si>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</si>
  <si>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</si>
  <si>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</si>
  <si>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</si>
  <si>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</si>
  <si>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</si>
  <si>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</si>
  <si>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</si>
  <si>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</si>
  <si>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</si>
  <si>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</si>
  <si>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</si>
  <si>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</si>
  <si>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</si>
  <si>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</si>
  <si>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</si>
  <si>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</si>
  <si>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</si>
  <si>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</si>
  <si>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</si>
  <si>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</si>
  <si>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</si>
  <si>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</si>
  <si>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</si>
  <si>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</si>
  <si>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</si>
  <si>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</si>
  <si>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</si>
  <si>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</si>
  <si>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</si>
  <si>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</si>
  <si>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</si>
  <si>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</si>
  <si>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</si>
  <si>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</si>
  <si>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</si>
  <si>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</si>
  <si>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</si>
  <si>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</si>
  <si>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</si>
  <si>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</si>
  <si>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</si>
  <si>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</si>
  <si>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</si>
  <si>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</si>
  <si>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</si>
  <si>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</si>
  <si>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</si>
  <si>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</si>
  <si>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</si>
  <si>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</si>
  <si>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</si>
  <si>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</si>
  <si>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</si>
  <si>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</si>
  <si>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</si>
  <si>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</si>
  <si>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</si>
  <si>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</si>
  <si>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</si>
  <si>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</si>
  <si>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</si>
  <si>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</si>
  <si>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</si>
  <si>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</si>
  <si>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</si>
  <si>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</si>
  <si>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</si>
  <si>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</si>
  <si>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</si>
  <si>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</si>
  <si>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</si>
  <si>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</si>
  <si>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</si>
  <si>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</si>
  <si>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</si>
  <si>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</si>
  <si>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</si>
  <si>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</si>
  <si>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</si>
  <si>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</si>
  <si>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</si>
  <si>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</si>
  <si>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</si>
  <si>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</si>
  <si>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</si>
  <si>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</si>
  <si>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</si>
  <si>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</si>
  <si>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</si>
  <si>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</si>
  <si>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</si>
  <si>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</si>
  <si>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</si>
  <si>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</si>
  <si>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</si>
  <si>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</si>
  <si>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</si>
  <si>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</si>
  <si>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</si>
  <si>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</si>
  <si>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</si>
  <si>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</si>
  <si>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</si>
  <si>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</si>
  <si>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</si>
  <si>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</si>
  <si>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</si>
  <si>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</si>
  <si>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</si>
  <si>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</si>
  <si>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</si>
  <si>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</si>
  <si>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</si>
  <si>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</si>
  <si>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</si>
  <si>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</si>
  <si>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</si>
  <si>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Descripcion</t>
  </si>
  <si>
    <t>Diana velasquez</t>
  </si>
  <si>
    <t>Clacula áreas de trapecios</t>
  </si>
  <si>
    <t>MA_07_11_CO_REC_180</t>
  </si>
  <si>
    <t>Elaborar cuatro formulas en una sola imagen.</t>
  </si>
  <si>
    <t>Ilustrar las dos partes del jardín</t>
  </si>
  <si>
    <t>Descripcion: Imagen tomada de google</t>
  </si>
  <si>
    <t>Elaborar imagen de pantalla señalando las medida indicadas.</t>
  </si>
  <si>
    <t>Elaborar imagen de caseta  señalando las medida indicadas.</t>
  </si>
  <si>
    <t>Elaborar imagen de pantalla señalando las medida indicadas. En la parte de mayor área que se vea construcción en ladrillo.</t>
  </si>
  <si>
    <t>Ilustrar como parte de un techo</t>
  </si>
  <si>
    <t>Ilustrar un vidrio con soporte de corcho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</si>
</sst>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medium">
        <color rgb="FF000000"/>
      </right>
      <top style="thin">
        <color auto="1"/>
      </top>
      <bottom style="medium">
        <color auto="1"/>
      </bottom>
      <diagonal/>
    </border>
  </borders>
  <cellStyleXfs count="95">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8">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22" xfId="0" applyFont="1" applyBorder="1" applyProtection="1">
      <protection locked="0"/>
    </xf>
    <xf numFmtId="0" fontId="2" fillId="0" borderId="36" xfId="0" applyFont="1" applyBorder="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9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hidden="1"/>
    <cellStyle name="Hipervínculo" xfId="53" builtinId="8" hidden="1"/>
    <cellStyle name="Hipervínculo" xfId="55" builtinId="8" hidden="1"/>
    <cellStyle name="Hipervínculo" xfId="57" builtinId="8" hidden="1"/>
    <cellStyle name="Hipervínculo" xfId="59" builtinId="8" hidden="1"/>
    <cellStyle name="Hipervínculo" xfId="61" builtinId="8" hidden="1"/>
    <cellStyle name="Hipervínculo" xfId="63" builtinId="8" hidden="1"/>
    <cellStyle name="Hipervínculo" xfId="65" builtinId="8" hidden="1"/>
    <cellStyle name="Hipervínculo" xfId="67" builtinId="8" hidden="1"/>
    <cellStyle name="Hipervínculo" xfId="69" builtinId="8" hidden="1"/>
    <cellStyle name="Hipervínculo" xfId="71" builtinId="8" hidden="1"/>
    <cellStyle name="Hipervínculo" xfId="73" builtinId="8" hidden="1"/>
    <cellStyle name="Hipervínculo" xfId="75" builtinId="8" hidden="1"/>
    <cellStyle name="Hipervínculo" xfId="77" builtinId="8" hidden="1"/>
    <cellStyle name="Hipervínculo" xfId="79" builtinId="8" hidden="1"/>
    <cellStyle name="Hipervínculo" xfId="81" builtinId="8" hidden="1"/>
    <cellStyle name="Hipervínculo" xfId="83" builtinId="8" hidden="1"/>
    <cellStyle name="Hipervínculo" xfId="85" builtinId="8" hidden="1"/>
    <cellStyle name="Hipervínculo" xfId="87" builtinId="8" hidden="1"/>
    <cellStyle name="Hipervínculo" xfId="89" builtinId="8" hidden="1"/>
    <cellStyle name="Hipervínculo" xfId="91" builtinId="8" hidden="1"/>
    <cellStyle name="Hipervínculo" xfId="93"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2" builtinId="9" hidden="1"/>
    <cellStyle name="Hipervínculo visitado" xfId="54" builtinId="9" hidden="1"/>
    <cellStyle name="Hipervínculo visitado" xfId="56" builtinId="9" hidden="1"/>
    <cellStyle name="Hipervínculo visitado" xfId="58" builtinId="9" hidden="1"/>
    <cellStyle name="Hipervínculo visitado" xfId="60" builtinId="9" hidden="1"/>
    <cellStyle name="Hipervínculo visitado" xfId="62" builtinId="9" hidden="1"/>
    <cellStyle name="Hipervínculo visitado" xfId="64" builtinId="9" hidden="1"/>
    <cellStyle name="Hipervínculo visitado" xfId="66" builtinId="9" hidden="1"/>
    <cellStyle name="Hipervínculo visitado" xfId="68" builtinId="9" hidden="1"/>
    <cellStyle name="Hipervínculo visitado" xfId="70" builtinId="9" hidden="1"/>
    <cellStyle name="Hipervínculo visitado" xfId="72" builtinId="9" hidden="1"/>
    <cellStyle name="Hipervínculo visitado" xfId="74" builtinId="9" hidden="1"/>
    <cellStyle name="Hipervínculo visitado" xfId="76" builtinId="9" hidden="1"/>
    <cellStyle name="Hipervínculo visitado" xfId="78" builtinId="9" hidden="1"/>
    <cellStyle name="Hipervínculo visitado" xfId="80" builtinId="9" hidden="1"/>
    <cellStyle name="Hipervínculo visitado" xfId="82" builtinId="9" hidden="1"/>
    <cellStyle name="Hipervínculo visitado" xfId="84" builtinId="9" hidden="1"/>
    <cellStyle name="Hipervínculo visitado" xfId="86" builtinId="9" hidden="1"/>
    <cellStyle name="Hipervínculo visitado" xfId="88" builtinId="9" hidden="1"/>
    <cellStyle name="Hipervínculo visitado" xfId="90" builtinId="9" hidden="1"/>
    <cellStyle name="Hipervínculo visitado" xfId="92" builtinId="9" hidden="1"/>
    <cellStyle name="Hipervínculo visitado" xfId="94"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4" Type="http://schemas.openxmlformats.org/officeDocument/2006/relationships/image" Target="../media/image4.png"/><Relationship Id="rId5" Type="http://schemas.openxmlformats.org/officeDocument/2006/relationships/image" Target="../media/image5.jpg"/><Relationship Id="rId6" Type="http://schemas.openxmlformats.org/officeDocument/2006/relationships/image" Target="../media/image6.png"/><Relationship Id="rId7" Type="http://schemas.openxmlformats.org/officeDocument/2006/relationships/image" Target="../media/image7.png"/><Relationship Id="rId8" Type="http://schemas.openxmlformats.org/officeDocument/2006/relationships/image" Target="../media/image8.jpg"/><Relationship Id="rId9" Type="http://schemas.openxmlformats.org/officeDocument/2006/relationships/image" Target="../media/image9.jpg"/><Relationship Id="rId10" Type="http://schemas.openxmlformats.org/officeDocument/2006/relationships/image" Target="../media/image10.png"/><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9</xdr:col>
      <xdr:colOff>381673</xdr:colOff>
      <xdr:row>9</xdr:row>
      <xdr:rowOff>148165</xdr:rowOff>
    </xdr:from>
    <xdr:to>
      <xdr:col>9</xdr:col>
      <xdr:colOff>2188632</xdr:colOff>
      <xdr:row>9</xdr:row>
      <xdr:rowOff>3280832</xdr:rowOff>
    </xdr:to>
    <xdr:pic>
      <xdr:nvPicPr>
        <xdr:cNvPr id="2" name="Imagen 1" descr="Ima_MA_07_11_Rec-180 -1.p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76506" y="2201332"/>
          <a:ext cx="1806959" cy="3132667"/>
        </a:xfrm>
        <a:prstGeom prst="rect">
          <a:avLst/>
        </a:prstGeom>
      </xdr:spPr>
    </xdr:pic>
    <xdr:clientData/>
  </xdr:twoCellAnchor>
  <xdr:twoCellAnchor editAs="oneCell">
    <xdr:from>
      <xdr:col>8</xdr:col>
      <xdr:colOff>1301749</xdr:colOff>
      <xdr:row>10</xdr:row>
      <xdr:rowOff>359834</xdr:rowOff>
    </xdr:from>
    <xdr:to>
      <xdr:col>10</xdr:col>
      <xdr:colOff>44072</xdr:colOff>
      <xdr:row>10</xdr:row>
      <xdr:rowOff>1756834</xdr:rowOff>
    </xdr:to>
    <xdr:pic>
      <xdr:nvPicPr>
        <xdr:cNvPr id="3" name="Imagen 2" descr="Ima_MA_07_11_Rec-180 -2.pn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430249" y="5715001"/>
          <a:ext cx="2965073" cy="1397000"/>
        </a:xfrm>
        <a:prstGeom prst="rect">
          <a:avLst/>
        </a:prstGeom>
      </xdr:spPr>
    </xdr:pic>
    <xdr:clientData/>
  </xdr:twoCellAnchor>
  <xdr:twoCellAnchor editAs="oneCell">
    <xdr:from>
      <xdr:col>9</xdr:col>
      <xdr:colOff>53483</xdr:colOff>
      <xdr:row>11</xdr:row>
      <xdr:rowOff>158749</xdr:rowOff>
    </xdr:from>
    <xdr:to>
      <xdr:col>9</xdr:col>
      <xdr:colOff>2353732</xdr:colOff>
      <xdr:row>11</xdr:row>
      <xdr:rowOff>2148416</xdr:rowOff>
    </xdr:to>
    <xdr:pic>
      <xdr:nvPicPr>
        <xdr:cNvPr id="4" name="Imagen 3" descr="Ima_MA_07_11_Rec-180 -3.jpg"/>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748316" y="7799916"/>
          <a:ext cx="2300249" cy="1989667"/>
        </a:xfrm>
        <a:prstGeom prst="rect">
          <a:avLst/>
        </a:prstGeom>
      </xdr:spPr>
    </xdr:pic>
    <xdr:clientData/>
  </xdr:twoCellAnchor>
  <xdr:twoCellAnchor editAs="oneCell">
    <xdr:from>
      <xdr:col>9</xdr:col>
      <xdr:colOff>74083</xdr:colOff>
      <xdr:row>12</xdr:row>
      <xdr:rowOff>349250</xdr:rowOff>
    </xdr:from>
    <xdr:to>
      <xdr:col>10</xdr:col>
      <xdr:colOff>138235</xdr:colOff>
      <xdr:row>12</xdr:row>
      <xdr:rowOff>1727200</xdr:rowOff>
    </xdr:to>
    <xdr:pic>
      <xdr:nvPicPr>
        <xdr:cNvPr id="5" name="Imagen 4" descr="Ima_MA_07_11_Rec-180 -4.png"/>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768916" y="10392833"/>
          <a:ext cx="2720568" cy="1377950"/>
        </a:xfrm>
        <a:prstGeom prst="rect">
          <a:avLst/>
        </a:prstGeom>
      </xdr:spPr>
    </xdr:pic>
    <xdr:clientData/>
  </xdr:twoCellAnchor>
  <xdr:twoCellAnchor editAs="oneCell">
    <xdr:from>
      <xdr:col>9</xdr:col>
      <xdr:colOff>84668</xdr:colOff>
      <xdr:row>13</xdr:row>
      <xdr:rowOff>719666</xdr:rowOff>
    </xdr:from>
    <xdr:to>
      <xdr:col>9</xdr:col>
      <xdr:colOff>2350171</xdr:colOff>
      <xdr:row>13</xdr:row>
      <xdr:rowOff>1653537</xdr:rowOff>
    </xdr:to>
    <xdr:pic>
      <xdr:nvPicPr>
        <xdr:cNvPr id="6" name="Imagen 5" descr="Ima_MA_07_11_Rec-180 -5.jpg"/>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779501" y="13282083"/>
          <a:ext cx="2265503" cy="933871"/>
        </a:xfrm>
        <a:prstGeom prst="rect">
          <a:avLst/>
        </a:prstGeom>
      </xdr:spPr>
    </xdr:pic>
    <xdr:clientData/>
  </xdr:twoCellAnchor>
  <xdr:twoCellAnchor editAs="oneCell">
    <xdr:from>
      <xdr:col>9</xdr:col>
      <xdr:colOff>4275</xdr:colOff>
      <xdr:row>14</xdr:row>
      <xdr:rowOff>598575</xdr:rowOff>
    </xdr:from>
    <xdr:to>
      <xdr:col>9</xdr:col>
      <xdr:colOff>2561169</xdr:colOff>
      <xdr:row>14</xdr:row>
      <xdr:rowOff>1377949</xdr:rowOff>
    </xdr:to>
    <xdr:pic>
      <xdr:nvPicPr>
        <xdr:cNvPr id="7" name="Imagen 6" descr="Ima_MA_07_11_Rec-180 -6.png"/>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699108" y="15330575"/>
          <a:ext cx="2556894" cy="779374"/>
        </a:xfrm>
        <a:prstGeom prst="rect">
          <a:avLst/>
        </a:prstGeom>
      </xdr:spPr>
    </xdr:pic>
    <xdr:clientData/>
  </xdr:twoCellAnchor>
  <xdr:twoCellAnchor editAs="oneCell">
    <xdr:from>
      <xdr:col>9</xdr:col>
      <xdr:colOff>270016</xdr:colOff>
      <xdr:row>15</xdr:row>
      <xdr:rowOff>433916</xdr:rowOff>
    </xdr:from>
    <xdr:to>
      <xdr:col>9</xdr:col>
      <xdr:colOff>1981199</xdr:colOff>
      <xdr:row>15</xdr:row>
      <xdr:rowOff>1231899</xdr:rowOff>
    </xdr:to>
    <xdr:pic>
      <xdr:nvPicPr>
        <xdr:cNvPr id="8" name="Imagen 7" descr="Ima_MA_07_11_Rec-180 -7.png"/>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964849" y="16763999"/>
          <a:ext cx="1711183" cy="797983"/>
        </a:xfrm>
        <a:prstGeom prst="rect">
          <a:avLst/>
        </a:prstGeom>
      </xdr:spPr>
    </xdr:pic>
    <xdr:clientData/>
  </xdr:twoCellAnchor>
  <xdr:twoCellAnchor editAs="oneCell">
    <xdr:from>
      <xdr:col>9</xdr:col>
      <xdr:colOff>433917</xdr:colOff>
      <xdr:row>16</xdr:row>
      <xdr:rowOff>249733</xdr:rowOff>
    </xdr:from>
    <xdr:to>
      <xdr:col>9</xdr:col>
      <xdr:colOff>2476499</xdr:colOff>
      <xdr:row>16</xdr:row>
      <xdr:rowOff>2252133</xdr:rowOff>
    </xdr:to>
    <xdr:pic>
      <xdr:nvPicPr>
        <xdr:cNvPr id="9" name="Imagen 8" descr="Ima_MA_07_11_Rec-180 -8.jpg"/>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128750" y="18410733"/>
          <a:ext cx="2042582" cy="2002400"/>
        </a:xfrm>
        <a:prstGeom prst="rect">
          <a:avLst/>
        </a:prstGeom>
      </xdr:spPr>
    </xdr:pic>
    <xdr:clientData/>
  </xdr:twoCellAnchor>
  <xdr:twoCellAnchor editAs="oneCell">
    <xdr:from>
      <xdr:col>9</xdr:col>
      <xdr:colOff>182469</xdr:colOff>
      <xdr:row>17</xdr:row>
      <xdr:rowOff>222250</xdr:rowOff>
    </xdr:from>
    <xdr:to>
      <xdr:col>9</xdr:col>
      <xdr:colOff>2362199</xdr:colOff>
      <xdr:row>17</xdr:row>
      <xdr:rowOff>2476501</xdr:rowOff>
    </xdr:to>
    <xdr:pic>
      <xdr:nvPicPr>
        <xdr:cNvPr id="10" name="Imagen 9" descr="Ima_MA_07_11_Rec-180 -9.jpg"/>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877302" y="20648083"/>
          <a:ext cx="2179730" cy="2254251"/>
        </a:xfrm>
        <a:prstGeom prst="rect">
          <a:avLst/>
        </a:prstGeom>
      </xdr:spPr>
    </xdr:pic>
    <xdr:clientData/>
  </xdr:twoCellAnchor>
  <xdr:twoCellAnchor editAs="oneCell">
    <xdr:from>
      <xdr:col>8</xdr:col>
      <xdr:colOff>1479456</xdr:colOff>
      <xdr:row>18</xdr:row>
      <xdr:rowOff>381000</xdr:rowOff>
    </xdr:from>
    <xdr:to>
      <xdr:col>10</xdr:col>
      <xdr:colOff>140063</xdr:colOff>
      <xdr:row>18</xdr:row>
      <xdr:rowOff>2142066</xdr:rowOff>
    </xdr:to>
    <xdr:pic>
      <xdr:nvPicPr>
        <xdr:cNvPr id="11" name="Imagen 10" descr="Ima_MA_07_11_Rec-180 -10.png"/>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3840789" y="23368000"/>
          <a:ext cx="2883357" cy="176106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4" activePane="bottomLeft" state="frozen"/>
      <selection pane="bottomLeft" activeCell="F3" sqref="F3:G3"/>
    </sheetView>
  </sheetViews>
  <sheetFormatPr baseColWidth="10" defaultColWidth="10.83203125" defaultRowHeight="13" x14ac:dyDescent="0"/>
  <cols>
    <col min="1" max="1" width="10"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M5A</v>
      </c>
    </row>
    <row r="2" spans="1:16" ht="15">
      <c r="A2" s="1"/>
      <c r="B2" s="3" t="s">
        <v>121</v>
      </c>
      <c r="C2" s="84" t="s">
        <v>21</v>
      </c>
      <c r="D2" s="85"/>
      <c r="F2" s="77" t="s">
        <v>0</v>
      </c>
      <c r="G2" s="78"/>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
      <c r="A3" s="1"/>
      <c r="B3" s="4" t="s">
        <v>8</v>
      </c>
      <c r="C3" s="86">
        <v>9</v>
      </c>
      <c r="D3" s="87"/>
      <c r="F3" s="79">
        <v>42318</v>
      </c>
      <c r="G3" s="80"/>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
      <c r="A4" s="1"/>
      <c r="B4" s="4" t="s">
        <v>54</v>
      </c>
      <c r="C4" s="86" t="s">
        <v>189</v>
      </c>
      <c r="D4" s="87"/>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 thickBot="1">
      <c r="A5" s="1"/>
      <c r="B5" s="6" t="s">
        <v>1</v>
      </c>
      <c r="C5" s="88" t="s">
        <v>188</v>
      </c>
      <c r="D5" s="89"/>
      <c r="E5" s="5"/>
      <c r="F5" s="37" t="str">
        <f>IF(G4="Recurso","Motor del recurso","")</f>
        <v>Motor del recurso</v>
      </c>
      <c r="G5" s="61" t="s">
        <v>57</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3"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1" t="s">
        <v>62</v>
      </c>
      <c r="G8" s="82"/>
      <c r="H8" s="82"/>
      <c r="I8" s="83"/>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M5A</v>
      </c>
      <c r="F9" s="57" t="s">
        <v>61</v>
      </c>
      <c r="G9" s="57" t="s">
        <v>59</v>
      </c>
      <c r="H9" s="57" t="s">
        <v>60</v>
      </c>
      <c r="I9" s="57" t="s">
        <v>114</v>
      </c>
      <c r="J9" s="18" t="s">
        <v>6</v>
      </c>
      <c r="K9" s="19" t="s">
        <v>7</v>
      </c>
      <c r="O9" s="2" t="str">
        <f>'Definición técnica de imagenes'!A11</f>
        <v>M10B</v>
      </c>
    </row>
    <row r="10" spans="1:16" s="11" customFormat="1" ht="260" customHeight="1">
      <c r="A10" s="12" t="str">
        <f>IF(OR(B10&lt;&gt;"",J10&lt;&gt;""),"IMG01","")</f>
        <v>IMG01</v>
      </c>
      <c r="B10" s="62" t="s">
        <v>187</v>
      </c>
      <c r="C10" s="20" t="str">
        <f t="shared" ref="C10:C41" si="0">IF(OR(B10&lt;&gt;"",J10&lt;&gt;""),IF($G$4="Recurso",CONCATENATE($G$4," ",$G$5),$G$4),"")</f>
        <v>Recurso M5A</v>
      </c>
      <c r="D10" s="63"/>
      <c r="E10" s="63" t="s">
        <v>155</v>
      </c>
      <c r="F10" s="13" t="str">
        <f t="shared" ref="F10" ca="1" si="1">IF(OR(B10&lt;&gt;"",J10&lt;&gt;""),CONCATENATE($C$7,"_",$A10,IF($G$4="Cuaderno de Estudio","_small",CONCATENATE(IF(I10="","","n"),IF(LEFT($G$5,1)="F",".jpg",".png")))),"")</f>
        <v>MA_07_11_CO_REC_180_IMG01n.png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MA_07_11_CO_REC_180_IMG01a.png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t="s">
        <v>191</v>
      </c>
      <c r="O10" s="2" t="str">
        <f>'Definición técnica de imagenes'!A12</f>
        <v>M12D</v>
      </c>
    </row>
    <row r="11" spans="1:16" s="11" customFormat="1" ht="180" customHeight="1">
      <c r="A11" s="12" t="str">
        <f t="shared" ref="A11:A18" si="3">IF(OR(B11&lt;&gt;"",J11&lt;&gt;""),CONCATENATE(LEFT(A10,3),IF(MID(A10,4,2)+1&lt;10,CONCATENATE("0",MID(A10,4,2)+1))),"")</f>
        <v>IMG02</v>
      </c>
      <c r="B11" s="62" t="s">
        <v>187</v>
      </c>
      <c r="C11" s="20" t="str">
        <f t="shared" si="0"/>
        <v>Recurso M5A</v>
      </c>
      <c r="D11" s="63"/>
      <c r="E11" s="63" t="s">
        <v>155</v>
      </c>
      <c r="F11" s="13" t="str">
        <f t="shared" ref="F11:F74" ca="1" si="4">IF(OR(B11&lt;&gt;"",J11&lt;&gt;""),CONCATENATE($C$7,"_",$A11,IF($G$4="Cuaderno de Estudio","_small",CONCATENATE(IF(I11="","","n"),IF(LEFT($G$5,1)="F",".jpg",".png")))),"")</f>
        <v>MA_07_11_CO_REC_180_IMG02n.png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MA_07_11_CO_REC_180_IMG02a.png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4"/>
      <c r="O11" s="2" t="str">
        <f>'Definición técnica de imagenes'!A13</f>
        <v>M101</v>
      </c>
    </row>
    <row r="12" spans="1:16" s="11" customFormat="1" ht="189" customHeight="1">
      <c r="A12" s="12" t="str">
        <f t="shared" si="3"/>
        <v>IMG03</v>
      </c>
      <c r="B12" s="62" t="s">
        <v>187</v>
      </c>
      <c r="C12" s="20" t="str">
        <f t="shared" si="0"/>
        <v>Recurso M5A</v>
      </c>
      <c r="D12" s="63"/>
      <c r="E12" s="63" t="s">
        <v>155</v>
      </c>
      <c r="F12" s="13" t="str">
        <f t="shared" ca="1" si="4"/>
        <v>MA_07_11_CO_REC_180_IMG03n.png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MA_07_11_CO_REC_180_IMG03a.png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98" customHeight="1">
      <c r="A13" s="12" t="str">
        <f t="shared" si="3"/>
        <v>IMG04</v>
      </c>
      <c r="B13" s="62" t="s">
        <v>187</v>
      </c>
      <c r="C13" s="20" t="str">
        <f t="shared" si="0"/>
        <v>Recurso M5A</v>
      </c>
      <c r="D13" s="63"/>
      <c r="E13" s="63" t="s">
        <v>155</v>
      </c>
      <c r="F13" s="13" t="str">
        <f t="shared" ca="1" si="4"/>
        <v>MA_07_11_CO_REC_180_IMG04n.png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MA_07_11_CO_REC_180_IMG04a.png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ht="171" customHeight="1">
      <c r="A14" s="12" t="str">
        <f t="shared" si="3"/>
        <v>IMG05</v>
      </c>
      <c r="B14" s="62" t="s">
        <v>187</v>
      </c>
      <c r="C14" s="20" t="str">
        <f t="shared" si="0"/>
        <v>Recurso M5A</v>
      </c>
      <c r="D14" s="63"/>
      <c r="E14" s="63" t="s">
        <v>155</v>
      </c>
      <c r="F14" s="13" t="str">
        <f t="shared" ca="1" si="4"/>
        <v>MA_07_11_CO_REC_180_IMG05n.png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MA_07_11_CO_REC_180_IMG05a.png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c r="K14" s="64" t="s">
        <v>197</v>
      </c>
      <c r="O14" s="2" t="str">
        <f>'Definición técnica de imagenes'!A22</f>
        <v>F6</v>
      </c>
    </row>
    <row r="15" spans="1:16" s="11" customFormat="1" ht="126" customHeight="1">
      <c r="A15" s="12" t="str">
        <f t="shared" si="3"/>
        <v>IMG06</v>
      </c>
      <c r="B15" s="62" t="s">
        <v>187</v>
      </c>
      <c r="C15" s="20" t="str">
        <f t="shared" si="0"/>
        <v>Recurso M5A</v>
      </c>
      <c r="D15" s="63"/>
      <c r="E15" s="63" t="s">
        <v>155</v>
      </c>
      <c r="F15" s="13" t="str">
        <f t="shared" ca="1" si="4"/>
        <v>MA_07_11_CO_REC_180_IMG06n.png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MA_07_11_CO_REC_180_IMG06a.png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c r="K15" s="64" t="s">
        <v>198</v>
      </c>
      <c r="O15" s="2" t="str">
        <f>'Definición técnica de imagenes'!A24</f>
        <v>F6B</v>
      </c>
    </row>
    <row r="16" spans="1:16" s="11" customFormat="1" ht="144" customHeight="1">
      <c r="A16" s="12" t="str">
        <f t="shared" si="3"/>
        <v>IMG07</v>
      </c>
      <c r="B16" s="62" t="s">
        <v>187</v>
      </c>
      <c r="C16" s="20" t="str">
        <f t="shared" si="0"/>
        <v>Recurso M5A</v>
      </c>
      <c r="D16" s="63"/>
      <c r="E16" s="63" t="s">
        <v>155</v>
      </c>
      <c r="F16" s="13" t="str">
        <f t="shared" ca="1" si="4"/>
        <v>MA_07_11_CO_REC_180_IMG07n.png</v>
      </c>
      <c r="G16" s="13" t="str">
        <f ca="1">IF($F16&lt;&gt;"",IF($G$4="Recurso",VLOOKUP($E16,OFFSET('Definición técnica de imagenes'!$A$1,MATCH($G$5,'Definición técnica de imagenes'!$A$1:$A$104,0)-1,1,COUNTIF('Definición técnica de imagenes'!$A$3:$A$102,$G$5),5),5,FALSE),'Definición técnica de imagenes'!$F$16),"")</f>
        <v>286 x 286 px</v>
      </c>
      <c r="H16" s="13" t="str">
        <f t="shared" ca="1" si="5"/>
        <v>MA_07_11_CO_REC_180_IMG07a.png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500 x 500 px</v>
      </c>
      <c r="J16" s="67"/>
      <c r="K16" s="64" t="s">
        <v>192</v>
      </c>
      <c r="O16" s="2" t="str">
        <f>'Definición técnica de imagenes'!A25</f>
        <v>F7</v>
      </c>
    </row>
    <row r="17" spans="1:15" s="11" customFormat="1" ht="178" customHeight="1">
      <c r="A17" s="12" t="str">
        <f t="shared" si="3"/>
        <v>IMG08</v>
      </c>
      <c r="B17" s="62" t="s">
        <v>193</v>
      </c>
      <c r="C17" s="20" t="str">
        <f t="shared" si="0"/>
        <v>Recurso M5A</v>
      </c>
      <c r="D17" s="63"/>
      <c r="E17" s="63" t="s">
        <v>155</v>
      </c>
      <c r="F17" s="13" t="str">
        <f t="shared" ca="1" si="4"/>
        <v>MA_07_11_CO_REC_180_IMG08n.png</v>
      </c>
      <c r="G17" s="13" t="str">
        <f ca="1">IF($F17&lt;&gt;"",IF($G$4="Recurso",VLOOKUP($E17,OFFSET('Definición técnica de imagenes'!$A$1,MATCH($G$5,'Definición técnica de imagenes'!$A$1:$A$104,0)-1,1,COUNTIF('Definición técnica de imagenes'!$A$3:$A$102,$G$5),5),5,FALSE),'Definición técnica de imagenes'!$F$16),"")</f>
        <v>286 x 286 px</v>
      </c>
      <c r="H17" s="13" t="str">
        <f t="shared" ca="1" si="5"/>
        <v>MA_07_11_CO_REC_180_IMG08a.png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500 x 500 px</v>
      </c>
      <c r="J17" s="66"/>
      <c r="K17" s="64" t="s">
        <v>194</v>
      </c>
      <c r="O17" s="2" t="str">
        <f>'Definición técnica de imagenes'!A27</f>
        <v>F7B</v>
      </c>
    </row>
    <row r="18" spans="1:15" s="11" customFormat="1" ht="202" customHeight="1">
      <c r="A18" s="12" t="str">
        <f t="shared" si="3"/>
        <v>IMG09</v>
      </c>
      <c r="B18" s="62" t="s">
        <v>187</v>
      </c>
      <c r="C18" s="20" t="str">
        <f t="shared" si="0"/>
        <v>Recurso M5A</v>
      </c>
      <c r="D18" s="63"/>
      <c r="E18" s="63" t="s">
        <v>155</v>
      </c>
      <c r="F18" s="13" t="str">
        <f t="shared" ca="1" si="4"/>
        <v>MA_07_11_CO_REC_180_IMG09n.png</v>
      </c>
      <c r="G18" s="13" t="str">
        <f ca="1">IF($F18&lt;&gt;"",IF($G$4="Recurso",VLOOKUP($E18,OFFSET('Definición técnica de imagenes'!$A$1,MATCH($G$5,'Definición técnica de imagenes'!$A$1:$A$104,0)-1,1,COUNTIF('Definición técnica de imagenes'!$A$3:$A$102,$G$5),5),5,FALSE),'Definición técnica de imagenes'!$F$16),"")</f>
        <v>286 x 286 px</v>
      </c>
      <c r="H18" s="13" t="str">
        <f t="shared" ca="1" si="5"/>
        <v>MA_07_11_CO_REC_180_IMG09a.png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500 x 500 px</v>
      </c>
      <c r="J18" s="66"/>
      <c r="K18" s="64" t="s">
        <v>195</v>
      </c>
      <c r="O18" s="2" t="str">
        <f>'Definición técnica de imagenes'!A30</f>
        <v>F8</v>
      </c>
    </row>
    <row r="19" spans="1:15" s="11" customFormat="1" ht="210" customHeight="1">
      <c r="A19" s="12" t="str">
        <f t="shared" ref="A19:A50" si="6">IF(OR(B19&lt;&gt;"",J19&lt;&gt;""),CONCATENATE(LEFT(A18,3),IF(MID(A18,4,2)+1&lt;10,CONCATENATE("0",MID(A18,4,2)+1),MID(A18,4,2)+1)),"")</f>
        <v>IMG10</v>
      </c>
      <c r="B19" s="62" t="s">
        <v>187</v>
      </c>
      <c r="C19" s="20" t="str">
        <f t="shared" si="0"/>
        <v>Recurso M5A</v>
      </c>
      <c r="D19" s="63"/>
      <c r="E19" s="63" t="s">
        <v>155</v>
      </c>
      <c r="F19" s="13" t="str">
        <f t="shared" ca="1" si="4"/>
        <v>MA_07_11_CO_REC_180_IMG10n.png</v>
      </c>
      <c r="G19" s="13" t="str">
        <f ca="1">IF($F19&lt;&gt;"",IF($G$4="Recurso",VLOOKUP($E19,OFFSET('Definición técnica de imagenes'!$A$1,MATCH($G$5,'Definición técnica de imagenes'!$A$1:$A$104,0)-1,1,COUNTIF('Definición técnica de imagenes'!$A$3:$A$102,$G$5),5),5,FALSE),'Definición técnica de imagenes'!$F$16),"")</f>
        <v>286 x 286 px</v>
      </c>
      <c r="H19" s="13" t="str">
        <f t="shared" ca="1" si="5"/>
        <v>MA_07_11_CO_REC_180_IMG10a.png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500 x 500 px</v>
      </c>
      <c r="J19" s="67"/>
      <c r="K19" s="68" t="s">
        <v>196</v>
      </c>
      <c r="O19" s="2" t="str">
        <f>'Definición técnica de imagenes'!A31</f>
        <v>F10</v>
      </c>
    </row>
    <row r="20" spans="1:15" s="11" customFormat="1" ht="215" customHeigh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ht="194" customHeigh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8"/>
      <c r="O21" s="2" t="str">
        <f>'Definición técnica de imagenes'!A33</f>
        <v>F11</v>
      </c>
    </row>
    <row r="22" spans="1:15" s="11" customFormat="1" ht="149" customHeigh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8"/>
      <c r="O22" s="2" t="str">
        <f>'Definición técnica de imagenes'!A34</f>
        <v>F12</v>
      </c>
    </row>
    <row r="23" spans="1:15" s="11" customFormat="1" ht="218" customHeigh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8"/>
      <c r="O23" s="2" t="str">
        <f>'Definición técnica de imagenes'!A35</f>
        <v>F13</v>
      </c>
    </row>
    <row r="24" spans="1:15" s="11" customFormat="1" ht="181" customHeigh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8"/>
      <c r="O24" s="2" t="str">
        <f>'Definición técnica de imagenes'!A37</f>
        <v>F13B</v>
      </c>
    </row>
    <row r="25" spans="1:15" s="11" customFormat="1" ht="198" customHeigh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ht="190" customHeigh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ht="153" customHeigh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ht="138" customHeigh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ht="209" customHeigh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ht="76" customHeigh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ht="81" customHeigh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ht="68" customHeigh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ht="84" customHeigh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ht="69" customHeigh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ht="147" customHeigh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ht="149" customHeigh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ht="111" customHeigh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69"/>
      <c r="K37" s="65"/>
    </row>
    <row r="38" spans="1:15" s="11" customFormat="1" ht="113" customHeigh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0"/>
      <c r="K38" s="65"/>
    </row>
    <row r="39" spans="1:15" s="11" customFormat="1" ht="131" customHeigh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2" t="s">
        <v>38</v>
      </c>
      <c r="B1" s="93"/>
      <c r="C1" s="93"/>
      <c r="D1" s="93"/>
      <c r="E1" s="93"/>
      <c r="F1" s="94"/>
    </row>
    <row r="2" spans="1:11">
      <c r="A2" s="30" t="s">
        <v>42</v>
      </c>
      <c r="B2" s="31"/>
      <c r="C2" s="95" t="s">
        <v>13</v>
      </c>
      <c r="D2" s="96"/>
      <c r="E2" s="97"/>
      <c r="F2" s="32"/>
    </row>
    <row r="3" spans="1:11" ht="60">
      <c r="A3" s="33" t="s">
        <v>43</v>
      </c>
      <c r="B3" s="31"/>
      <c r="C3" s="101" t="s">
        <v>14</v>
      </c>
      <c r="D3" s="102"/>
      <c r="E3" s="103"/>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4" t="str">
        <f>CONCATENATE(H21,"_",I21,"_",J21,"_CO")</f>
        <v>LE_07_04_CO</v>
      </c>
      <c r="E5" s="105"/>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0" t="str">
        <f>CONCATENATE("SolicitudGrafica_",D5,".xls")</f>
        <v>SolicitudGrafica_LE_07_04_CO.xls</v>
      </c>
      <c r="E7" s="90"/>
      <c r="F7" s="91"/>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2" t="s">
        <v>41</v>
      </c>
      <c r="B13" s="93"/>
      <c r="C13" s="93"/>
      <c r="D13" s="93"/>
      <c r="E13" s="93"/>
      <c r="F13" s="94"/>
      <c r="I13" s="22" t="s">
        <v>33</v>
      </c>
      <c r="J13" s="22">
        <v>10</v>
      </c>
      <c r="K13" s="22">
        <v>10</v>
      </c>
    </row>
    <row r="14" spans="1:11" ht="16" thickBot="1">
      <c r="A14" s="33"/>
      <c r="B14" s="31"/>
      <c r="C14" s="31"/>
      <c r="D14" s="31"/>
      <c r="E14" s="31"/>
      <c r="F14" s="32"/>
      <c r="I14" s="22" t="s">
        <v>34</v>
      </c>
      <c r="J14" s="22">
        <v>11</v>
      </c>
      <c r="K14" s="22">
        <v>11</v>
      </c>
    </row>
    <row r="15" spans="1:11">
      <c r="A15" s="30" t="s">
        <v>46</v>
      </c>
      <c r="B15" s="31"/>
      <c r="C15" s="95" t="s">
        <v>49</v>
      </c>
      <c r="D15" s="96"/>
      <c r="E15" s="96"/>
      <c r="F15" s="97"/>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8" t="str">
        <f>CONCATENATE(H21,"_",I21,"_",J21,"_",K45)</f>
        <v>LE_07_04_REC10</v>
      </c>
      <c r="E17" s="99"/>
      <c r="F17" s="100"/>
      <c r="J17" s="22">
        <v>14</v>
      </c>
      <c r="K17" s="22">
        <v>14</v>
      </c>
    </row>
    <row r="18" spans="1:11" ht="76" thickBot="1">
      <c r="A18" s="33" t="s">
        <v>48</v>
      </c>
      <c r="B18" s="31"/>
      <c r="C18" s="59" t="s">
        <v>120</v>
      </c>
      <c r="D18" s="90" t="str">
        <f>CONCATENATE("SolicitudGrafica_",D17,".xls")</f>
        <v>SolicitudGrafica_LE_07_04_REC10.xls</v>
      </c>
      <c r="E18" s="90"/>
      <c r="F18" s="91"/>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7" t="s">
        <v>56</v>
      </c>
      <c r="B1" s="107" t="s">
        <v>149</v>
      </c>
      <c r="C1" s="107" t="s">
        <v>63</v>
      </c>
      <c r="D1" s="107" t="s">
        <v>64</v>
      </c>
      <c r="E1" s="107" t="s">
        <v>5</v>
      </c>
      <c r="F1" s="107" t="s">
        <v>65</v>
      </c>
      <c r="G1" s="107" t="s">
        <v>66</v>
      </c>
      <c r="H1" s="106" t="s">
        <v>68</v>
      </c>
      <c r="I1" s="106"/>
    </row>
    <row r="2" spans="1:10">
      <c r="A2" s="107"/>
      <c r="B2" s="107"/>
      <c r="C2" s="107"/>
      <c r="D2" s="107"/>
      <c r="E2" s="107"/>
      <c r="F2" s="107"/>
      <c r="G2" s="107"/>
      <c r="H2" s="39" t="s">
        <v>65</v>
      </c>
      <c r="I2" s="39" t="s">
        <v>66</v>
      </c>
    </row>
    <row r="3" spans="1:10" s="41" customFormat="1" ht="14.75" customHeight="1">
      <c r="A3" s="40" t="s">
        <v>69</v>
      </c>
      <c r="B3" s="40" t="s">
        <v>155</v>
      </c>
      <c r="C3" s="40" t="s">
        <v>70</v>
      </c>
      <c r="D3" s="40" t="s">
        <v>71</v>
      </c>
      <c r="E3" s="40" t="s">
        <v>72</v>
      </c>
      <c r="F3" s="40" t="s">
        <v>73</v>
      </c>
      <c r="G3" s="40"/>
      <c r="H3" s="40" t="s">
        <v>122</v>
      </c>
      <c r="I3" s="40"/>
    </row>
    <row r="4" spans="1:10" s="41" customFormat="1" ht="14.75" customHeight="1">
      <c r="A4" s="42" t="s">
        <v>57</v>
      </c>
      <c r="B4" s="40" t="s">
        <v>155</v>
      </c>
      <c r="C4" s="42" t="s">
        <v>74</v>
      </c>
      <c r="D4" s="42" t="s">
        <v>71</v>
      </c>
      <c r="E4" s="42" t="s">
        <v>72</v>
      </c>
      <c r="F4" s="42" t="s">
        <v>75</v>
      </c>
      <c r="G4" s="42" t="s">
        <v>76</v>
      </c>
      <c r="H4" s="42" t="s">
        <v>123</v>
      </c>
      <c r="I4" s="42" t="s">
        <v>124</v>
      </c>
    </row>
    <row r="5" spans="1:10" s="41" customFormat="1" ht="14.75" customHeight="1">
      <c r="A5" s="43" t="s">
        <v>77</v>
      </c>
      <c r="B5" s="40" t="s">
        <v>155</v>
      </c>
      <c r="C5" s="42" t="s">
        <v>78</v>
      </c>
      <c r="D5" s="42" t="s">
        <v>71</v>
      </c>
      <c r="E5" s="42" t="s">
        <v>72</v>
      </c>
      <c r="F5" s="42" t="s">
        <v>75</v>
      </c>
      <c r="G5" s="42" t="s">
        <v>76</v>
      </c>
      <c r="H5" s="42" t="s">
        <v>123</v>
      </c>
      <c r="I5" s="42" t="s">
        <v>124</v>
      </c>
    </row>
    <row r="6" spans="1:10" s="41" customFormat="1" ht="14.75" customHeight="1">
      <c r="A6" s="42" t="s">
        <v>58</v>
      </c>
      <c r="B6" s="40" t="s">
        <v>155</v>
      </c>
      <c r="C6" s="42" t="s">
        <v>79</v>
      </c>
      <c r="D6" s="42" t="s">
        <v>71</v>
      </c>
      <c r="E6" s="42" t="s">
        <v>72</v>
      </c>
      <c r="F6" s="42" t="s">
        <v>75</v>
      </c>
      <c r="G6" s="42" t="s">
        <v>76</v>
      </c>
      <c r="H6" s="42" t="s">
        <v>123</v>
      </c>
      <c r="I6" s="42" t="s">
        <v>124</v>
      </c>
    </row>
    <row r="7" spans="1:10" s="41" customFormat="1" ht="14.75" customHeight="1">
      <c r="A7" s="42" t="s">
        <v>58</v>
      </c>
      <c r="B7" s="40" t="s">
        <v>67</v>
      </c>
      <c r="C7" s="42" t="s">
        <v>79</v>
      </c>
      <c r="D7" s="42" t="s">
        <v>71</v>
      </c>
      <c r="E7" s="42" t="s">
        <v>72</v>
      </c>
      <c r="F7" s="42" t="s">
        <v>73</v>
      </c>
      <c r="G7" s="42"/>
      <c r="H7" s="42" t="s">
        <v>122</v>
      </c>
      <c r="I7" s="42"/>
    </row>
    <row r="8" spans="1:10" s="41" customFormat="1" ht="14.75" customHeight="1">
      <c r="A8" s="42" t="s">
        <v>80</v>
      </c>
      <c r="B8" s="40" t="s">
        <v>155</v>
      </c>
      <c r="C8" s="42" t="s">
        <v>81</v>
      </c>
      <c r="D8" s="42" t="s">
        <v>71</v>
      </c>
      <c r="E8" s="42" t="s">
        <v>72</v>
      </c>
      <c r="F8" s="42" t="s">
        <v>75</v>
      </c>
      <c r="G8" s="42" t="s">
        <v>76</v>
      </c>
      <c r="H8" s="42" t="s">
        <v>123</v>
      </c>
      <c r="I8" s="42" t="s">
        <v>124</v>
      </c>
    </row>
    <row r="9" spans="1:10" s="41" customFormat="1" ht="14.75" customHeight="1">
      <c r="A9" s="42" t="s">
        <v>82</v>
      </c>
      <c r="B9" s="40" t="s">
        <v>155</v>
      </c>
      <c r="C9" s="42" t="s">
        <v>83</v>
      </c>
      <c r="D9" s="42" t="s">
        <v>71</v>
      </c>
      <c r="E9" s="42" t="s">
        <v>72</v>
      </c>
      <c r="F9" s="42" t="s">
        <v>75</v>
      </c>
      <c r="G9" s="42" t="s">
        <v>76</v>
      </c>
      <c r="H9" s="42" t="s">
        <v>123</v>
      </c>
      <c r="I9" s="42" t="s">
        <v>124</v>
      </c>
    </row>
    <row r="10" spans="1:10" s="41" customFormat="1" ht="14.75" customHeight="1">
      <c r="A10" s="42" t="s">
        <v>84</v>
      </c>
      <c r="B10" s="40" t="s">
        <v>155</v>
      </c>
      <c r="C10" s="42" t="s">
        <v>85</v>
      </c>
      <c r="D10" s="42" t="s">
        <v>71</v>
      </c>
      <c r="E10" s="42" t="s">
        <v>72</v>
      </c>
      <c r="F10" s="42" t="s">
        <v>75</v>
      </c>
      <c r="G10" s="42" t="s">
        <v>76</v>
      </c>
      <c r="H10" s="42" t="s">
        <v>123</v>
      </c>
      <c r="I10" s="42" t="s">
        <v>124</v>
      </c>
    </row>
    <row r="11" spans="1:10" s="41" customFormat="1" ht="14.75" customHeight="1">
      <c r="A11" s="42" t="s">
        <v>86</v>
      </c>
      <c r="B11" s="40" t="s">
        <v>155</v>
      </c>
      <c r="C11" s="42" t="s">
        <v>87</v>
      </c>
      <c r="D11" s="42" t="s">
        <v>71</v>
      </c>
      <c r="E11" s="42" t="s">
        <v>72</v>
      </c>
      <c r="F11" s="42" t="s">
        <v>88</v>
      </c>
      <c r="G11" s="42"/>
      <c r="H11" s="42" t="s">
        <v>122</v>
      </c>
      <c r="I11" s="42"/>
    </row>
    <row r="12" spans="1:10" s="41" customFormat="1" ht="14.75" customHeight="1">
      <c r="A12" s="42" t="s">
        <v>89</v>
      </c>
      <c r="B12" s="40" t="s">
        <v>155</v>
      </c>
      <c r="C12" s="72" t="s">
        <v>90</v>
      </c>
      <c r="D12" s="42" t="s">
        <v>71</v>
      </c>
      <c r="E12" s="42" t="s">
        <v>72</v>
      </c>
      <c r="F12" s="42" t="s">
        <v>75</v>
      </c>
      <c r="G12" s="42" t="s">
        <v>76</v>
      </c>
      <c r="H12" s="42" t="s">
        <v>123</v>
      </c>
      <c r="I12" s="42" t="s">
        <v>124</v>
      </c>
    </row>
    <row r="13" spans="1:10" s="41" customFormat="1" ht="14.75" customHeight="1">
      <c r="A13" s="42" t="s">
        <v>91</v>
      </c>
      <c r="B13" s="40" t="s">
        <v>155</v>
      </c>
      <c r="C13" s="42" t="s">
        <v>92</v>
      </c>
      <c r="D13" s="42" t="s">
        <v>71</v>
      </c>
      <c r="E13" s="42" t="s">
        <v>72</v>
      </c>
      <c r="F13" s="42" t="s">
        <v>75</v>
      </c>
      <c r="G13" s="42" t="s">
        <v>76</v>
      </c>
      <c r="H13" s="42" t="s">
        <v>123</v>
      </c>
      <c r="I13" s="42" t="s">
        <v>124</v>
      </c>
    </row>
    <row r="14" spans="1:10" ht="14.75" customHeight="1">
      <c r="A14" s="44" t="s">
        <v>94</v>
      </c>
      <c r="B14" s="44"/>
      <c r="C14" s="44" t="s">
        <v>95</v>
      </c>
      <c r="D14" s="42" t="s">
        <v>71</v>
      </c>
      <c r="E14" s="45" t="s">
        <v>72</v>
      </c>
      <c r="F14" s="45"/>
      <c r="G14" s="46" t="s">
        <v>118</v>
      </c>
      <c r="H14" s="42"/>
      <c r="I14" s="42" t="s">
        <v>122</v>
      </c>
    </row>
    <row r="15" spans="1:10" s="76" customFormat="1" ht="14.75" customHeight="1">
      <c r="A15" s="74" t="s">
        <v>96</v>
      </c>
      <c r="B15" s="74"/>
      <c r="C15" s="74" t="s">
        <v>97</v>
      </c>
      <c r="D15" s="75" t="s">
        <v>98</v>
      </c>
      <c r="E15" s="74" t="s">
        <v>93</v>
      </c>
      <c r="F15" s="74" t="s">
        <v>117</v>
      </c>
      <c r="G15" s="74"/>
      <c r="H15" s="75" t="s">
        <v>122</v>
      </c>
      <c r="I15" s="74"/>
      <c r="J15" s="76" t="s">
        <v>99</v>
      </c>
    </row>
    <row r="16" spans="1:10" ht="14.75" customHeight="1">
      <c r="A16" s="46" t="s">
        <v>100</v>
      </c>
      <c r="B16" s="46"/>
      <c r="C16" s="46"/>
      <c r="D16" s="43" t="s">
        <v>98</v>
      </c>
      <c r="E16" s="46" t="s">
        <v>101</v>
      </c>
      <c r="F16" s="45" t="s">
        <v>115</v>
      </c>
      <c r="G16" s="45" t="s">
        <v>116</v>
      </c>
      <c r="H16" s="46" t="s">
        <v>159</v>
      </c>
      <c r="I16" s="46" t="s">
        <v>158</v>
      </c>
      <c r="J16" s="47" t="s">
        <v>102</v>
      </c>
    </row>
    <row r="17" spans="1:10" ht="14.75" customHeight="1">
      <c r="A17" s="42" t="s">
        <v>103</v>
      </c>
      <c r="B17" s="42"/>
      <c r="C17" s="42"/>
      <c r="D17" s="42" t="s">
        <v>71</v>
      </c>
      <c r="E17" s="42" t="s">
        <v>72</v>
      </c>
      <c r="F17" s="42" t="s">
        <v>156</v>
      </c>
      <c r="G17" s="42" t="s">
        <v>157</v>
      </c>
      <c r="H17" s="48" t="s">
        <v>104</v>
      </c>
      <c r="I17" s="48" t="s">
        <v>105</v>
      </c>
      <c r="J17" s="49" t="s">
        <v>106</v>
      </c>
    </row>
    <row r="18" spans="1:10" ht="14.75" customHeight="1">
      <c r="A18" s="42" t="s">
        <v>184</v>
      </c>
      <c r="B18" s="42" t="s">
        <v>155</v>
      </c>
      <c r="C18" s="44" t="s">
        <v>148</v>
      </c>
      <c r="D18" s="44" t="s">
        <v>71</v>
      </c>
      <c r="E18" s="44" t="s">
        <v>93</v>
      </c>
      <c r="F18" s="44" t="s">
        <v>117</v>
      </c>
      <c r="G18" s="44"/>
      <c r="H18" s="42" t="s">
        <v>122</v>
      </c>
      <c r="I18" s="44"/>
      <c r="J18" s="49"/>
    </row>
    <row r="19" spans="1:10" ht="14.75" customHeight="1">
      <c r="A19" s="42" t="s">
        <v>137</v>
      </c>
      <c r="B19" s="42" t="s">
        <v>150</v>
      </c>
      <c r="C19" s="44"/>
      <c r="D19" s="44" t="s">
        <v>71</v>
      </c>
      <c r="E19" s="44" t="s">
        <v>93</v>
      </c>
      <c r="F19" s="44" t="s">
        <v>171</v>
      </c>
      <c r="G19" s="44"/>
      <c r="H19" s="42" t="s">
        <v>122</v>
      </c>
      <c r="I19" s="44"/>
      <c r="J19" s="49"/>
    </row>
    <row r="20" spans="1:10" ht="14.75" customHeight="1">
      <c r="A20" s="42" t="s">
        <v>137</v>
      </c>
      <c r="B20" s="42" t="s">
        <v>155</v>
      </c>
      <c r="C20" s="44"/>
      <c r="D20" s="44" t="s">
        <v>71</v>
      </c>
      <c r="E20" s="44" t="s">
        <v>93</v>
      </c>
      <c r="F20" s="44" t="s">
        <v>172</v>
      </c>
      <c r="G20" s="44"/>
      <c r="H20" s="42" t="s">
        <v>122</v>
      </c>
      <c r="I20" s="44"/>
      <c r="J20" s="49"/>
    </row>
    <row r="21" spans="1:10" ht="14.75" customHeight="1">
      <c r="A21" s="42" t="s">
        <v>137</v>
      </c>
      <c r="B21" s="42" t="s">
        <v>163</v>
      </c>
      <c r="C21" s="44"/>
      <c r="D21" s="44" t="s">
        <v>71</v>
      </c>
      <c r="E21" s="44" t="s">
        <v>93</v>
      </c>
      <c r="F21" s="44" t="s">
        <v>173</v>
      </c>
      <c r="G21" s="44"/>
      <c r="H21" s="42" t="s">
        <v>122</v>
      </c>
      <c r="I21" s="71"/>
      <c r="J21" s="49"/>
    </row>
    <row r="22" spans="1:10" ht="14.75" customHeight="1">
      <c r="A22" s="44" t="s">
        <v>132</v>
      </c>
      <c r="B22" s="44" t="s">
        <v>150</v>
      </c>
      <c r="C22" s="44" t="s">
        <v>133</v>
      </c>
      <c r="D22" s="42" t="s">
        <v>71</v>
      </c>
      <c r="E22" s="45" t="s">
        <v>93</v>
      </c>
      <c r="F22" s="46" t="s">
        <v>174</v>
      </c>
      <c r="G22" s="44"/>
      <c r="H22" s="42" t="s">
        <v>122</v>
      </c>
    </row>
    <row r="23" spans="1:10" ht="14.75" customHeight="1">
      <c r="A23" s="42" t="s">
        <v>132</v>
      </c>
      <c r="B23" s="42" t="s">
        <v>155</v>
      </c>
      <c r="C23" s="44" t="s">
        <v>133</v>
      </c>
      <c r="D23" s="44" t="s">
        <v>71</v>
      </c>
      <c r="E23" s="44" t="s">
        <v>93</v>
      </c>
      <c r="F23" s="46" t="s">
        <v>175</v>
      </c>
      <c r="G23" s="46" t="s">
        <v>176</v>
      </c>
      <c r="H23" s="44" t="s">
        <v>123</v>
      </c>
      <c r="I23" s="44" t="s">
        <v>124</v>
      </c>
    </row>
    <row r="24" spans="1:10" ht="14.75" customHeight="1">
      <c r="A24" s="42" t="s">
        <v>134</v>
      </c>
      <c r="B24" s="42" t="s">
        <v>155</v>
      </c>
      <c r="C24" s="44"/>
      <c r="D24" s="44" t="s">
        <v>71</v>
      </c>
      <c r="E24" s="44" t="s">
        <v>93</v>
      </c>
      <c r="F24" s="46" t="s">
        <v>175</v>
      </c>
      <c r="G24" s="46" t="s">
        <v>176</v>
      </c>
      <c r="H24" s="44"/>
      <c r="I24" s="71"/>
    </row>
    <row r="25" spans="1:10" ht="14.75" customHeight="1">
      <c r="A25" s="42" t="s">
        <v>135</v>
      </c>
      <c r="B25" s="42" t="s">
        <v>150</v>
      </c>
      <c r="C25" s="44" t="s">
        <v>144</v>
      </c>
      <c r="D25" s="44" t="s">
        <v>71</v>
      </c>
      <c r="E25" s="44" t="s">
        <v>93</v>
      </c>
      <c r="F25" s="46" t="s">
        <v>174</v>
      </c>
      <c r="G25" s="46"/>
      <c r="H25" s="42" t="s">
        <v>122</v>
      </c>
    </row>
    <row r="26" spans="1:10" ht="14.75" customHeight="1">
      <c r="A26" s="42" t="s">
        <v>135</v>
      </c>
      <c r="B26" s="42" t="s">
        <v>155</v>
      </c>
      <c r="C26" s="44" t="s">
        <v>144</v>
      </c>
      <c r="D26" s="44" t="s">
        <v>71</v>
      </c>
      <c r="E26" s="44" t="s">
        <v>93</v>
      </c>
      <c r="F26" s="46" t="s">
        <v>175</v>
      </c>
      <c r="G26" s="46" t="s">
        <v>176</v>
      </c>
      <c r="H26" s="44" t="s">
        <v>123</v>
      </c>
      <c r="I26" s="44" t="s">
        <v>124</v>
      </c>
    </row>
    <row r="27" spans="1:10" ht="14.75" customHeight="1">
      <c r="A27" s="42" t="s">
        <v>138</v>
      </c>
      <c r="B27" s="42" t="s">
        <v>165</v>
      </c>
      <c r="C27" s="44" t="s">
        <v>133</v>
      </c>
      <c r="D27" s="44" t="s">
        <v>71</v>
      </c>
      <c r="E27" s="44" t="s">
        <v>93</v>
      </c>
      <c r="F27" s="46" t="s">
        <v>174</v>
      </c>
      <c r="G27" s="46"/>
      <c r="H27" s="42" t="s">
        <v>122</v>
      </c>
    </row>
    <row r="28" spans="1:10" ht="14.75" customHeight="1">
      <c r="A28" s="42" t="s">
        <v>138</v>
      </c>
      <c r="B28" s="42" t="s">
        <v>166</v>
      </c>
      <c r="C28" s="44" t="s">
        <v>133</v>
      </c>
      <c r="D28" s="44" t="s">
        <v>71</v>
      </c>
      <c r="E28" s="44" t="s">
        <v>93</v>
      </c>
      <c r="F28" s="46" t="s">
        <v>177</v>
      </c>
      <c r="G28" s="46"/>
      <c r="H28" s="42" t="s">
        <v>164</v>
      </c>
    </row>
    <row r="29" spans="1:10" ht="14.75" customHeight="1">
      <c r="A29" s="42" t="s">
        <v>138</v>
      </c>
      <c r="B29" s="42" t="s">
        <v>155</v>
      </c>
      <c r="C29" s="44" t="s">
        <v>133</v>
      </c>
      <c r="D29" s="44" t="s">
        <v>71</v>
      </c>
      <c r="E29" s="44" t="s">
        <v>93</v>
      </c>
      <c r="F29" s="46" t="s">
        <v>175</v>
      </c>
      <c r="G29" s="46" t="s">
        <v>176</v>
      </c>
      <c r="H29" s="44" t="s">
        <v>123</v>
      </c>
      <c r="I29" s="44" t="s">
        <v>124</v>
      </c>
    </row>
    <row r="30" spans="1:10" ht="14.75" customHeight="1">
      <c r="A30" s="42" t="s">
        <v>139</v>
      </c>
      <c r="B30" s="42" t="s">
        <v>155</v>
      </c>
      <c r="C30" s="44" t="s">
        <v>167</v>
      </c>
      <c r="D30" s="44" t="s">
        <v>71</v>
      </c>
      <c r="E30" s="44" t="s">
        <v>93</v>
      </c>
      <c r="F30" s="44" t="s">
        <v>178</v>
      </c>
      <c r="G30" s="44"/>
      <c r="H30" s="44"/>
      <c r="I30" s="44"/>
    </row>
    <row r="31" spans="1:10" ht="14.75" customHeight="1">
      <c r="A31" s="42" t="s">
        <v>140</v>
      </c>
      <c r="B31" s="42" t="s">
        <v>155</v>
      </c>
      <c r="C31" s="44" t="s">
        <v>145</v>
      </c>
      <c r="D31" s="44"/>
      <c r="E31" s="44"/>
      <c r="F31" s="44"/>
      <c r="G31" s="44"/>
      <c r="H31" s="44"/>
      <c r="I31" s="44"/>
    </row>
    <row r="32" spans="1:10" ht="14.75" customHeight="1">
      <c r="A32" s="42" t="s">
        <v>141</v>
      </c>
      <c r="B32" s="42" t="s">
        <v>155</v>
      </c>
      <c r="C32" s="44"/>
      <c r="D32" s="44"/>
      <c r="E32" s="44"/>
      <c r="F32" s="44"/>
      <c r="G32" s="44"/>
      <c r="H32" s="44"/>
      <c r="I32" s="44"/>
    </row>
    <row r="33" spans="1:9" ht="14.75" customHeight="1">
      <c r="A33" s="42" t="s">
        <v>136</v>
      </c>
      <c r="B33" s="42" t="s">
        <v>155</v>
      </c>
      <c r="C33" s="44"/>
      <c r="D33" s="44" t="s">
        <v>71</v>
      </c>
      <c r="E33" s="44" t="s">
        <v>93</v>
      </c>
      <c r="F33" s="44" t="s">
        <v>185</v>
      </c>
      <c r="G33" s="44"/>
      <c r="H33" s="44"/>
      <c r="I33" s="44"/>
    </row>
    <row r="34" spans="1:9" ht="14.75" customHeight="1">
      <c r="A34" s="42" t="s">
        <v>142</v>
      </c>
      <c r="B34" s="42" t="s">
        <v>155</v>
      </c>
      <c r="C34" s="44" t="s">
        <v>186</v>
      </c>
      <c r="D34" s="44"/>
      <c r="E34" s="44"/>
      <c r="F34" s="44"/>
      <c r="G34" s="44"/>
      <c r="H34" s="44"/>
      <c r="I34" s="44"/>
    </row>
    <row r="35" spans="1:9" ht="14.75" customHeight="1">
      <c r="A35" s="42" t="s">
        <v>95</v>
      </c>
      <c r="B35" s="42" t="s">
        <v>151</v>
      </c>
      <c r="C35" s="44" t="s">
        <v>147</v>
      </c>
      <c r="D35" s="44" t="s">
        <v>71</v>
      </c>
      <c r="E35" s="44" t="s">
        <v>93</v>
      </c>
      <c r="F35" s="44" t="s">
        <v>179</v>
      </c>
      <c r="G35" s="44" t="s">
        <v>181</v>
      </c>
      <c r="H35" s="44" t="s">
        <v>123</v>
      </c>
      <c r="I35" s="44" t="s">
        <v>124</v>
      </c>
    </row>
    <row r="36" spans="1:9" ht="14.75" customHeight="1">
      <c r="A36" s="42" t="s">
        <v>95</v>
      </c>
      <c r="B36" s="42" t="s">
        <v>152</v>
      </c>
      <c r="C36" s="44" t="s">
        <v>147</v>
      </c>
      <c r="D36" s="44" t="s">
        <v>71</v>
      </c>
      <c r="E36" s="44" t="s">
        <v>93</v>
      </c>
      <c r="F36" s="44" t="s">
        <v>180</v>
      </c>
      <c r="G36" s="44" t="s">
        <v>181</v>
      </c>
      <c r="H36" s="44" t="s">
        <v>123</v>
      </c>
      <c r="I36" s="44" t="s">
        <v>124</v>
      </c>
    </row>
    <row r="37" spans="1:9" ht="14.75" customHeight="1">
      <c r="A37" s="42" t="s">
        <v>143</v>
      </c>
      <c r="B37" s="42" t="s">
        <v>168</v>
      </c>
      <c r="C37" s="44" t="s">
        <v>170</v>
      </c>
      <c r="D37" s="44" t="s">
        <v>71</v>
      </c>
      <c r="E37" s="44" t="s">
        <v>93</v>
      </c>
      <c r="F37" s="44" t="s">
        <v>182</v>
      </c>
      <c r="G37" s="44"/>
      <c r="H37" s="44"/>
      <c r="I37" s="44"/>
    </row>
    <row r="38" spans="1:9" ht="14.7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0">
      <c r="A44" s="54" t="s">
        <v>111</v>
      </c>
      <c r="B44" s="54"/>
      <c r="C44" s="55" t="s">
        <v>129</v>
      </c>
      <c r="D44" s="56" t="s">
        <v>161</v>
      </c>
      <c r="E44" s="55"/>
      <c r="F44" s="55"/>
    </row>
    <row r="45" spans="1:9">
      <c r="A45" s="54" t="s">
        <v>112</v>
      </c>
      <c r="B45" s="54"/>
      <c r="C45" s="55" t="s">
        <v>130</v>
      </c>
      <c r="D45" s="56" t="s">
        <v>131</v>
      </c>
      <c r="E45" s="55"/>
      <c r="F45" s="55"/>
    </row>
    <row r="46" spans="1:9" ht="4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Clara Esther  Melo Rodriguez</cp:lastModifiedBy>
  <dcterms:created xsi:type="dcterms:W3CDTF">2014-07-01T23:43:25Z</dcterms:created>
  <dcterms:modified xsi:type="dcterms:W3CDTF">2015-11-10T18:40:20Z</dcterms:modified>
</cp:coreProperties>
</file>