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F14" i="1"/>
  <c r="G14" i="1"/>
  <c r="C15" i="1"/>
  <c r="F15" i="1"/>
  <c r="G15" i="1"/>
  <c r="C11" i="1"/>
  <c r="I11" i="1"/>
  <c r="F11" i="1"/>
  <c r="G11" i="1"/>
  <c r="H11" i="1"/>
  <c r="C12" i="1"/>
  <c r="I12" i="1"/>
  <c r="F12" i="1"/>
  <c r="G12" i="1"/>
  <c r="H12" i="1"/>
  <c r="C13" i="1"/>
  <c r="I13" i="1"/>
  <c r="F13" i="1"/>
  <c r="G13" i="1"/>
  <c r="H13" i="1"/>
  <c r="I49" i="1"/>
  <c r="I50" i="1"/>
  <c r="I51" i="1"/>
  <c r="I52" i="1"/>
  <c r="I53" i="1"/>
  <c r="I54" i="1"/>
  <c r="I55" i="1"/>
  <c r="I56" i="1"/>
  <c r="I57" i="1"/>
  <c r="I58" i="1"/>
  <c r="I59" i="1"/>
  <c r="I60" i="1"/>
  <c r="I61" i="1"/>
  <c r="I62" i="1"/>
  <c r="I63" i="1"/>
  <c r="I64" i="1"/>
  <c r="I65" i="1"/>
  <c r="I66" i="1"/>
  <c r="I67" i="1"/>
  <c r="I68" i="1"/>
  <c r="I69" i="1"/>
  <c r="I70" i="1"/>
  <c r="I10" i="1"/>
  <c r="H49" i="1"/>
  <c r="H50" i="1"/>
  <c r="H51" i="1"/>
  <c r="H52" i="1"/>
  <c r="H53" i="1"/>
  <c r="H54" i="1"/>
  <c r="H55" i="1"/>
  <c r="H56" i="1"/>
  <c r="H57" i="1"/>
  <c r="H58" i="1"/>
  <c r="H59" i="1"/>
  <c r="H60" i="1"/>
  <c r="H61" i="1"/>
  <c r="H62" i="1"/>
  <c r="H63" i="1"/>
  <c r="H64" i="1"/>
  <c r="H65" i="1"/>
  <c r="H66" i="1"/>
  <c r="H67" i="1"/>
  <c r="H68" i="1"/>
  <c r="H69" i="1"/>
  <c r="H70" i="1"/>
  <c r="H10" i="1"/>
  <c r="H21" i="2"/>
  <c r="I21" i="2"/>
  <c r="J21" i="2"/>
  <c r="K45" i="2"/>
  <c r="D17" i="2"/>
  <c r="D18" i="2"/>
  <c r="D5" i="2"/>
  <c r="D7" i="2"/>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10" i="1"/>
  <c r="C10" i="1"/>
  <c r="F5" i="1"/>
  <c r="G10" i="1"/>
</calcChain>
</file>

<file path=xl/sharedStrings.xml><?xml version="1.0" encoding="utf-8"?>
<sst xmlns="http://schemas.openxmlformats.org/spreadsheetml/2006/main" count="251" uniqueCount="160">
  <si>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</si>
  <si>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</si>
  <si>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</si>
  <si>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</si>
  <si>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</si>
  <si>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</si>
  <si>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</si>
  <si>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</si>
  <si>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</si>
  <si>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</si>
  <si>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</si>
  <si>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</si>
  <si>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</si>
  <si>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</si>
  <si>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</si>
  <si>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</si>
  <si>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</si>
  <si>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</si>
  <si>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</si>
  <si>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</si>
  <si>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</si>
  <si>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</si>
  <si>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</si>
  <si>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</si>
  <si>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</si>
  <si>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</si>
  <si>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</si>
  <si>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</si>
  <si>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</si>
  <si>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</si>
  <si>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</si>
  <si>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</si>
  <si>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</si>
  <si>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</si>
  <si>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</si>
  <si>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</si>
  <si>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</si>
  <si>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</si>
  <si>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</si>
  <si>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</si>
  <si>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</si>
  <si>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</si>
  <si>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</si>
  <si>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</si>
  <si>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</si>
  <si>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</si>
  <si>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</si>
  <si>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</si>
  <si>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</si>
  <si>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</si>
  <si>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</si>
  <si>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</si>
  <si>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</si>
  <si>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</si>
  <si>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</si>
  <si>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</si>
  <si>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</si>
  <si>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</si>
  <si>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</si>
  <si>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</si>
  <si>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</si>
  <si>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</si>
  <si>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</si>
  <si>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</si>
  <si>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</si>
  <si>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</si>
  <si>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</si>
  <si>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</si>
  <si>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</si>
  <si>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</si>
  <si>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</si>
  <si>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</si>
  <si>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</si>
  <si>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</si>
  <si>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</si>
  <si>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</si>
  <si>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</si>
  <si>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</si>
  <si>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</si>
  <si>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</si>
  <si>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</si>
  <si>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</si>
  <si>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</si>
  <si>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</si>
  <si>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</si>
  <si>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</si>
  <si>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</si>
  <si>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</si>
  <si>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</si>
  <si>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</si>
  <si>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</si>
  <si>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</si>
  <si>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</si>
  <si>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</si>
  <si>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</si>
  <si>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</si>
  <si>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</si>
  <si>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</si>
  <si>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</si>
  <si>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</si>
  <si>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</si>
  <si>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</si>
  <si>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</si>
  <si>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</si>
  <si>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</si>
  <si>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</si>
  <si>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</si>
  <si>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</si>
  <si>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</si>
  <si>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</si>
  <si>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</si>
  <si>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</si>
  <si>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</si>
  <si>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</si>
  <si>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</si>
  <si>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</si>
  <si>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</si>
  <si>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</si>
  <si>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</si>
  <si>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</si>
  <si>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</si>
  <si>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</si>
  <si>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</si>
  <si>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</si>
  <si>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</si>
  <si>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</si>
  <si>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</si>
  <si>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</si>
  <si>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</si>
  <si>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</si>
  <si>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</si>
  <si>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</si>
  <si>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</si>
  <si>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</si>
  <si>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</si>
  <si>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</si>
  <si>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</si>
  <si>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</si>
  <si>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</si>
  <si>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</si>
  <si>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</si>
  <si>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</si>
  <si>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</si>
  <si>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</si>
  <si>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</si>
  <si>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</si>
  <si>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</si>
  <si>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Cristhian Bello</t>
  </si>
  <si>
    <t>Límites</t>
  </si>
  <si>
    <t xml:space="preserve">Ver descripción </t>
  </si>
  <si>
    <t>MA_11_03_REC50</t>
  </si>
  <si>
    <t>Gráfica de la función f(x)=√(x^2+3)/∛(1-x)  tomando valores grandes en el dominio, no escribir la formula, solo f(x)</t>
  </si>
  <si>
    <t>Convertir la tabla en formato de imagen</t>
  </si>
  <si>
    <t>Gráfica de la función f(x)=∛(3x^3+1)/√(x^2+1)  tomando valores grandes en el dominio. La formula no debe iren la gráfica</t>
  </si>
  <si>
    <t>Gráfica de la función f(x)=√(〖3x〗^2+3)/√(x^2+1)  tomando valores grandes en el dominio. La formula no debe ir en la gráfica</t>
  </si>
  <si>
    <t>IMG02</t>
  </si>
  <si>
    <t>IMG03</t>
  </si>
  <si>
    <t>IMG04</t>
  </si>
  <si>
    <t>IMG05</t>
  </si>
  <si>
    <t>IMG06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</si>
</sst>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0" fontId="0" fillId="0" borderId="5" xfId="0" applyBorder="1"/>
    <xf numFmtId="0" fontId="20" fillId="0" borderId="5" xfId="0" applyFont="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9</xdr:row>
      <xdr:rowOff>809625</xdr:rowOff>
    </xdr:from>
    <xdr:to>
      <xdr:col>9</xdr:col>
      <xdr:colOff>6211570</xdr:colOff>
      <xdr:row>9</xdr:row>
      <xdr:rowOff>3771265</xdr:rowOff>
    </xdr:to>
    <xdr:pic>
      <xdr:nvPicPr>
        <xdr:cNvPr id="7" name="Imagen 6"/>
        <xdr:cNvPicPr/>
      </xdr:nvPicPr>
      <xdr:blipFill>
        <a:blip xmlns:r="http://schemas.openxmlformats.org/officeDocument/2006/relationships" r:embed="rId1"/>
        <a:stretch>
          <a:fillRect/>
        </a:stretch>
      </xdr:blipFill>
      <xdr:spPr>
        <a:xfrm>
          <a:off x="14097000" y="2786063"/>
          <a:ext cx="6116320" cy="2961640"/>
        </a:xfrm>
        <a:prstGeom prst="rect">
          <a:avLst/>
        </a:prstGeom>
      </xdr:spPr>
    </xdr:pic>
    <xdr:clientData/>
  </xdr:twoCellAnchor>
  <xdr:twoCellAnchor editAs="oneCell">
    <xdr:from>
      <xdr:col>9</xdr:col>
      <xdr:colOff>2024063</xdr:colOff>
      <xdr:row>10</xdr:row>
      <xdr:rowOff>1547812</xdr:rowOff>
    </xdr:from>
    <xdr:to>
      <xdr:col>9</xdr:col>
      <xdr:colOff>4781551</xdr:colOff>
      <xdr:row>10</xdr:row>
      <xdr:rowOff>3562350</xdr:rowOff>
    </xdr:to>
    <xdr:pic>
      <xdr:nvPicPr>
        <xdr:cNvPr id="8" name="Imagen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25813" y="8382000"/>
          <a:ext cx="2757488" cy="2014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642937</xdr:colOff>
      <xdr:row>11</xdr:row>
      <xdr:rowOff>1333500</xdr:rowOff>
    </xdr:from>
    <xdr:to>
      <xdr:col>9</xdr:col>
      <xdr:colOff>5557837</xdr:colOff>
      <xdr:row>11</xdr:row>
      <xdr:rowOff>3441065</xdr:rowOff>
    </xdr:to>
    <xdr:pic>
      <xdr:nvPicPr>
        <xdr:cNvPr id="9" name="Imagen 8"/>
        <xdr:cNvPicPr/>
      </xdr:nvPicPr>
      <xdr:blipFill>
        <a:blip xmlns:r="http://schemas.openxmlformats.org/officeDocument/2006/relationships" r:embed="rId3"/>
        <a:stretch>
          <a:fillRect/>
        </a:stretch>
      </xdr:blipFill>
      <xdr:spPr>
        <a:xfrm>
          <a:off x="14644687" y="13358813"/>
          <a:ext cx="4914900" cy="2107565"/>
        </a:xfrm>
        <a:prstGeom prst="rect">
          <a:avLst/>
        </a:prstGeom>
      </xdr:spPr>
    </xdr:pic>
    <xdr:clientData/>
  </xdr:twoCellAnchor>
  <xdr:twoCellAnchor editAs="oneCell">
    <xdr:from>
      <xdr:col>9</xdr:col>
      <xdr:colOff>2095500</xdr:colOff>
      <xdr:row>12</xdr:row>
      <xdr:rowOff>1571624</xdr:rowOff>
    </xdr:from>
    <xdr:to>
      <xdr:col>9</xdr:col>
      <xdr:colOff>4814888</xdr:colOff>
      <xdr:row>12</xdr:row>
      <xdr:rowOff>3595687</xdr:rowOff>
    </xdr:to>
    <xdr:pic>
      <xdr:nvPicPr>
        <xdr:cNvPr id="10" name="Imagen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0" y="18788062"/>
          <a:ext cx="2719388" cy="2024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1643063</xdr:colOff>
      <xdr:row>13</xdr:row>
      <xdr:rowOff>976312</xdr:rowOff>
    </xdr:from>
    <xdr:to>
      <xdr:col>9</xdr:col>
      <xdr:colOff>5076508</xdr:colOff>
      <xdr:row>13</xdr:row>
      <xdr:rowOff>3808412</xdr:rowOff>
    </xdr:to>
    <xdr:pic>
      <xdr:nvPicPr>
        <xdr:cNvPr id="13" name="Imagen 12"/>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644813" y="33766125"/>
          <a:ext cx="3433445" cy="2832100"/>
        </a:xfrm>
        <a:prstGeom prst="rect">
          <a:avLst/>
        </a:prstGeom>
        <a:noFill/>
        <a:ln>
          <a:noFill/>
        </a:ln>
      </xdr:spPr>
    </xdr:pic>
    <xdr:clientData/>
  </xdr:twoCellAnchor>
  <xdr:twoCellAnchor editAs="oneCell">
    <xdr:from>
      <xdr:col>9</xdr:col>
      <xdr:colOff>1638300</xdr:colOff>
      <xdr:row>14</xdr:row>
      <xdr:rowOff>1524000</xdr:rowOff>
    </xdr:from>
    <xdr:to>
      <xdr:col>9</xdr:col>
      <xdr:colOff>4352925</xdr:colOff>
      <xdr:row>14</xdr:row>
      <xdr:rowOff>3667125</xdr:rowOff>
    </xdr:to>
    <xdr:pic>
      <xdr:nvPicPr>
        <xdr:cNvPr id="14" name="Imagen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659100" y="39319200"/>
          <a:ext cx="271462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0"/>
  <sheetViews>
    <sheetView showGridLines="0" tabSelected="1" zoomScale="10" zoomScaleNormal="10" zoomScalePageLayoutView="140" workbookViewId="0">
      <pane ySplit="9" topLeftCell="A11" activePane="bottomLeft" state="frozen"/>
      <selection pane="bottomLeft" activeCell="AH12" sqref="AH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5" t="s">
        <v>21</v>
      </c>
      <c r="D2" s="76"/>
      <c r="F2" s="68" t="s">
        <v>0</v>
      </c>
      <c r="G2" s="69"/>
      <c r="H2" s="42"/>
      <c r="I2" s="42"/>
      <c r="J2" s="16"/>
    </row>
    <row r="3" spans="1:16" ht="15.75" x14ac:dyDescent="0.25">
      <c r="A3" s="1"/>
      <c r="B3" s="4" t="s">
        <v>8</v>
      </c>
      <c r="C3" s="77">
        <v>11</v>
      </c>
      <c r="D3" s="78"/>
      <c r="F3" s="70"/>
      <c r="G3" s="71"/>
      <c r="H3" s="42"/>
      <c r="I3" s="42"/>
      <c r="J3" s="16"/>
    </row>
    <row r="4" spans="1:16" ht="16.5" x14ac:dyDescent="0.3">
      <c r="A4" s="1"/>
      <c r="B4" s="4" t="s">
        <v>54</v>
      </c>
      <c r="C4" s="77" t="s">
        <v>148</v>
      </c>
      <c r="D4" s="78"/>
      <c r="E4" s="5"/>
      <c r="F4" s="41" t="s">
        <v>55</v>
      </c>
      <c r="G4" s="40" t="s">
        <v>56</v>
      </c>
      <c r="H4" s="42"/>
      <c r="I4" s="42"/>
      <c r="J4" s="16"/>
      <c r="K4" s="16"/>
    </row>
    <row r="5" spans="1:16" ht="16.5" thickBot="1" x14ac:dyDescent="0.3">
      <c r="A5" s="1"/>
      <c r="B5" s="6" t="s">
        <v>1</v>
      </c>
      <c r="C5" s="79" t="s">
        <v>147</v>
      </c>
      <c r="D5" s="80"/>
      <c r="E5" s="5"/>
      <c r="F5" s="39" t="str">
        <f>IF(G4="Recurso","Motor del recurso","")</f>
        <v>Motor del recurso</v>
      </c>
      <c r="G5" s="39" t="s">
        <v>69</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2" t="s">
        <v>62</v>
      </c>
      <c r="G8" s="73"/>
      <c r="H8" s="73"/>
      <c r="I8" s="74"/>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83.25" customHeight="1" x14ac:dyDescent="0.25">
      <c r="A10" s="13" t="s">
        <v>142</v>
      </c>
      <c r="B10" s="66" t="s">
        <v>149</v>
      </c>
      <c r="C10" s="22" t="str">
        <f>IF(OR(B10&lt;&gt;"",J10&lt;&gt;""),IF($G$4="Recurso",CONCATENATE($G$4," ",$G$5),$G$4),"")</f>
        <v>Recurso M3A</v>
      </c>
      <c r="D10" s="14" t="s">
        <v>145</v>
      </c>
      <c r="E10" s="14" t="s">
        <v>146</v>
      </c>
      <c r="F10" s="14" t="str">
        <f t="shared" ref="F10" si="0">IF(OR(B10&lt;&gt;"",J10&lt;&gt;""),CONCATENATE($C$7,"_",$A10,IF($G$4="Cuaderno de Estudio","_small",CONCATENATE(IF(I10="","","n"),IF(LEFT($G$5,1)="F",".jpg",".png")))),"")</f>
        <v>MA_11_03_REC50_IMG01.png</v>
      </c>
      <c r="G10" s="14" t="str">
        <f>IF(F10&lt;&gt;"",IF($G$4="Recurso",IF(LEFT($G$5,1)="M",VLOOKUP($G$5,'Definición técnica de imagenes'!$A$3:$G$17,5,FALSE),IF($G$5="F1",'Definición técnica de imagenes'!$E$15,'Definición técnica de imagenes'!$F$13)),'Definición técnica de imagenes'!$E$16),"")</f>
        <v>110 x 110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c r="K10" t="s">
        <v>151</v>
      </c>
    </row>
    <row r="11" spans="1:16" s="12" customFormat="1" ht="409.5" customHeight="1" x14ac:dyDescent="0.25">
      <c r="A11" s="13" t="s">
        <v>155</v>
      </c>
      <c r="B11" s="66" t="s">
        <v>149</v>
      </c>
      <c r="C11" s="22" t="str">
        <f t="shared" ref="C11:C13" si="2">IF(OR(B11&lt;&gt;"",J11&lt;&gt;""),IF($G$4="Recurso",CONCATENATE($G$4," ",$G$5),$G$4),"")</f>
        <v>Recurso M3A</v>
      </c>
      <c r="D11" s="14" t="s">
        <v>145</v>
      </c>
      <c r="E11" s="14" t="s">
        <v>146</v>
      </c>
      <c r="F11" s="14" t="str">
        <f t="shared" ref="F11:F13" si="3">IF(OR(B11&lt;&gt;"",J11&lt;&gt;""),CONCATENATE($C$7,"_",$A11,IF($G$4="Cuaderno de Estudio","_small",CONCATENATE(IF(I11="","","n"),IF(LEFT($G$5,1)="F",".jpg",".png")))),"")</f>
        <v>MA_11_03_REC50_IMG02.png</v>
      </c>
      <c r="G11" s="14" t="str">
        <f>IF(F11&lt;&gt;"",IF($G$4="Recurso",IF(LEFT($G$5,1)="M",VLOOKUP($G$5,'Definición técnica de imagenes'!$A$3:$G$17,5,FALSE),IF($G$5="F1",'Definición técnica de imagenes'!$E$15,'Definición técnica de imagenes'!$F$13)),'Definición técnica de imagenes'!$E$16),"")</f>
        <v>110 x 110 px</v>
      </c>
      <c r="H11" s="14" t="str">
        <f t="shared" ref="H11:H13" si="4">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0"/>
      <c r="K11" s="99" t="s">
        <v>152</v>
      </c>
    </row>
    <row r="12" spans="1:16" s="12" customFormat="1" ht="409.6" customHeight="1" x14ac:dyDescent="0.25">
      <c r="A12" s="13" t="s">
        <v>156</v>
      </c>
      <c r="B12" s="66" t="s">
        <v>149</v>
      </c>
      <c r="C12" s="22" t="str">
        <f t="shared" si="2"/>
        <v>Recurso M3A</v>
      </c>
      <c r="D12" s="14" t="s">
        <v>145</v>
      </c>
      <c r="E12" s="14" t="s">
        <v>146</v>
      </c>
      <c r="F12" s="14" t="str">
        <f t="shared" si="3"/>
        <v>MA_11_03_REC50_IMG03.png</v>
      </c>
      <c r="G12" s="14" t="str">
        <f>IF(F12&lt;&gt;"",IF($G$4="Recurso",IF(LEFT($G$5,1)="M",VLOOKUP($G$5,'Definición técnica de imagenes'!$A$3:$G$17,5,FALSE),IF($G$5="F1",'Definición técnica de imagenes'!$E$15,'Definición técnica de imagenes'!$F$13)),'Definición técnica de imagenes'!$E$16),"")</f>
        <v>110 x 110 px</v>
      </c>
      <c r="H12" s="14" t="str">
        <f t="shared" si="4"/>
        <v/>
      </c>
      <c r="I12" s="14" t="str">
        <f>IF(OR(B12&lt;&gt;"",J12&lt;&gt;""),IF($G$4="Recurso",IF(LEFT($G$5,1)="M",IF(VLOOKUP($G$5,'Definición técnica de imagenes'!$A$3:$G$17,6,FALSE)=0,"",VLOOKUP($G$5,'Definición técnica de imagenes'!$A$3:$G$17,6,FALSE)),IF($G$5="F1","","")),'Definición técnica de imagenes'!$F$16),"")</f>
        <v/>
      </c>
      <c r="J12" s="100"/>
      <c r="K12" s="99" t="s">
        <v>153</v>
      </c>
    </row>
    <row r="13" spans="1:16" s="12" customFormat="1" ht="409.6" customHeight="1" x14ac:dyDescent="0.25">
      <c r="A13" s="13" t="s">
        <v>157</v>
      </c>
      <c r="B13" s="66" t="s">
        <v>149</v>
      </c>
      <c r="C13" s="22" t="str">
        <f t="shared" si="2"/>
        <v>Recurso M3A</v>
      </c>
      <c r="D13" s="14" t="s">
        <v>145</v>
      </c>
      <c r="E13" s="14" t="s">
        <v>146</v>
      </c>
      <c r="F13" s="14" t="str">
        <f t="shared" si="3"/>
        <v>MA_11_03_REC50_IMG04.png</v>
      </c>
      <c r="G13" s="14" t="str">
        <f>IF(F13&lt;&gt;"",IF($G$4="Recurso",IF(LEFT($G$5,1)="M",VLOOKUP($G$5,'Definición técnica de imagenes'!$A$3:$G$17,5,FALSE),IF($G$5="F1",'Definición técnica de imagenes'!$E$15,'Definición técnica de imagenes'!$F$13)),'Definición técnica de imagenes'!$E$16),"")</f>
        <v>110 x 110 px</v>
      </c>
      <c r="H13" s="14" t="str">
        <f t="shared" si="4"/>
        <v/>
      </c>
      <c r="I13" s="14" t="str">
        <f>IF(OR(B13&lt;&gt;"",J13&lt;&gt;""),IF($G$4="Recurso",IF(LEFT($G$5,1)="M",IF(VLOOKUP($G$5,'Definición técnica de imagenes'!$A$3:$G$17,6,FALSE)=0,"",VLOOKUP($G$5,'Definición técnica de imagenes'!$A$3:$G$17,6,FALSE)),IF($G$5="F1","","")),'Definición técnica de imagenes'!$F$16),"")</f>
        <v/>
      </c>
      <c r="J13" s="100"/>
      <c r="K13" s="99" t="s">
        <v>152</v>
      </c>
    </row>
    <row r="14" spans="1:16" s="12" customFormat="1" ht="375.75" customHeight="1" x14ac:dyDescent="0.25">
      <c r="A14" s="13" t="s">
        <v>158</v>
      </c>
      <c r="B14" s="66" t="s">
        <v>149</v>
      </c>
      <c r="C14" s="22" t="str">
        <f t="shared" ref="C14:C15" si="5">IF(OR(B14&lt;&gt;"",J14&lt;&gt;""),IF($G$4="Recurso",CONCATENATE($G$4," ",$G$5),$G$4),"")</f>
        <v>Recurso M3A</v>
      </c>
      <c r="D14" s="14" t="s">
        <v>145</v>
      </c>
      <c r="E14" s="14" t="s">
        <v>146</v>
      </c>
      <c r="F14" s="14" t="str">
        <f t="shared" ref="F14:F15" si="6">IF(OR(B14&lt;&gt;"",J14&lt;&gt;""),CONCATENATE($C$7,"_",$A14,IF($G$4="Cuaderno de Estudio","_small",CONCATENATE(IF(I14="","","n"),IF(LEFT($G$5,1)="F",".jpg",".png")))),"")</f>
        <v>MA_11_03_REC50_IMG05.png</v>
      </c>
      <c r="G14" s="14" t="str">
        <f>IF(F14&lt;&gt;"",IF($G$4="Recurso",IF(LEFT($G$5,1)="M",VLOOKUP($G$5,'Definición técnica de imagenes'!$A$3:$G$17,5,FALSE),IF($G$5="F1",'Definición técnica de imagenes'!$E$15,'Definición técnica de imagenes'!$F$13)),'Definición técnica de imagenes'!$E$16),"")</f>
        <v>110 x 110 px</v>
      </c>
      <c r="H14" s="14"/>
      <c r="I14" s="14"/>
      <c r="J14" s="100"/>
      <c r="K14" s="99" t="s">
        <v>154</v>
      </c>
    </row>
    <row r="15" spans="1:16" s="12" customFormat="1" ht="409.6" customHeight="1" x14ac:dyDescent="0.25">
      <c r="A15" s="13" t="s">
        <v>159</v>
      </c>
      <c r="B15" s="66" t="s">
        <v>149</v>
      </c>
      <c r="C15" s="22" t="str">
        <f t="shared" si="5"/>
        <v>Recurso M3A</v>
      </c>
      <c r="D15" s="14" t="s">
        <v>145</v>
      </c>
      <c r="E15" s="14" t="s">
        <v>146</v>
      </c>
      <c r="F15" s="14" t="str">
        <f t="shared" si="6"/>
        <v>MA_11_03_REC50_IMG06.png</v>
      </c>
      <c r="G15" s="14" t="str">
        <f>IF(F15&lt;&gt;"",IF($G$4="Recurso",IF(LEFT($G$5,1)="M",VLOOKUP($G$5,'Definición técnica de imagenes'!$A$3:$G$17,5,FALSE),IF($G$5="F1",'Definición técnica de imagenes'!$E$15,'Definición técnica de imagenes'!$F$13)),'Definición técnica de imagenes'!$E$16),"")</f>
        <v>110 x 110 px</v>
      </c>
      <c r="H15" s="14"/>
      <c r="I15" s="14"/>
      <c r="J15" s="100"/>
      <c r="K15" s="99" t="s">
        <v>152</v>
      </c>
    </row>
    <row r="16" spans="1:16" s="12" customFormat="1" ht="218.25" customHeight="1" x14ac:dyDescent="0.25">
      <c r="A16" s="13"/>
      <c r="B16" s="66"/>
      <c r="C16" s="22"/>
      <c r="D16" s="14"/>
      <c r="E16" s="14"/>
      <c r="F16" s="14"/>
      <c r="G16" s="14"/>
      <c r="H16" s="14"/>
      <c r="I16" s="14"/>
      <c r="J16" s="100"/>
      <c r="K16" s="15"/>
    </row>
    <row r="17" spans="1:11" s="12" customFormat="1" ht="108.75" customHeight="1" x14ac:dyDescent="0.25">
      <c r="A17" s="13"/>
      <c r="B17" s="66"/>
      <c r="C17" s="22"/>
      <c r="D17" s="14"/>
      <c r="E17" s="14"/>
      <c r="F17" s="14"/>
      <c r="G17" s="14"/>
      <c r="H17" s="14"/>
      <c r="I17" s="14"/>
      <c r="J17" s="67"/>
      <c r="K17"/>
    </row>
    <row r="18" spans="1:11" s="12" customFormat="1" ht="108.75" customHeight="1" x14ac:dyDescent="0.25">
      <c r="A18" s="13"/>
      <c r="B18" s="22"/>
      <c r="C18" s="22"/>
      <c r="D18" s="14"/>
      <c r="E18" s="14"/>
      <c r="F18" s="14"/>
      <c r="G18" s="14"/>
      <c r="H18" s="14"/>
      <c r="I18" s="14"/>
      <c r="J18" s="67"/>
      <c r="K18"/>
    </row>
    <row r="19" spans="1:11" s="12" customFormat="1" ht="87" customHeight="1" x14ac:dyDescent="0.25">
      <c r="A19" s="13"/>
      <c r="B19" s="22"/>
      <c r="C19" s="22"/>
      <c r="D19" s="14"/>
      <c r="E19" s="14"/>
      <c r="F19" s="14"/>
      <c r="G19" s="14"/>
      <c r="H19" s="14"/>
      <c r="I19" s="14"/>
      <c r="J19" s="67"/>
      <c r="K19"/>
    </row>
    <row r="20" spans="1:11" s="12" customFormat="1" ht="91.5" customHeight="1" x14ac:dyDescent="0.25">
      <c r="A20" s="13"/>
      <c r="B20" s="22"/>
      <c r="C20" s="22"/>
      <c r="D20" s="14"/>
      <c r="E20" s="14"/>
      <c r="F20" s="14"/>
      <c r="G20" s="14"/>
      <c r="H20" s="14"/>
      <c r="I20" s="14"/>
      <c r="J20" s="67"/>
      <c r="K20"/>
    </row>
    <row r="21" spans="1:11" s="12" customFormat="1" ht="91.5" customHeight="1" x14ac:dyDescent="0.25">
      <c r="A21" s="13"/>
      <c r="B21" s="22"/>
      <c r="C21" s="22"/>
      <c r="D21" s="14"/>
      <c r="E21" s="14"/>
      <c r="F21" s="14"/>
      <c r="G21" s="14"/>
      <c r="H21" s="14"/>
      <c r="I21" s="14"/>
      <c r="J21" s="67"/>
      <c r="K21"/>
    </row>
    <row r="22" spans="1:11" s="12" customFormat="1" ht="92.25" customHeight="1" x14ac:dyDescent="0.25">
      <c r="A22" s="13"/>
      <c r="B22" s="22"/>
      <c r="C22" s="22"/>
      <c r="D22" s="14"/>
      <c r="E22" s="14"/>
      <c r="F22" s="14"/>
      <c r="G22" s="14"/>
      <c r="H22" s="14"/>
      <c r="I22" s="14"/>
      <c r="J22" s="67"/>
      <c r="K22"/>
    </row>
    <row r="23" spans="1:11" s="12" customFormat="1" ht="100.5" customHeight="1" x14ac:dyDescent="0.25">
      <c r="A23" s="13"/>
      <c r="B23" s="22"/>
      <c r="C23" s="22"/>
      <c r="D23" s="14"/>
      <c r="E23" s="14"/>
      <c r="F23" s="14"/>
      <c r="G23" s="14"/>
      <c r="H23" s="14"/>
      <c r="I23" s="14"/>
      <c r="J23" s="14"/>
      <c r="K23" s="15"/>
    </row>
    <row r="24" spans="1:11" s="12" customFormat="1" x14ac:dyDescent="0.25">
      <c r="A24" s="13"/>
      <c r="B24" s="22"/>
      <c r="C24" s="22"/>
      <c r="D24" s="14"/>
      <c r="E24" s="14"/>
      <c r="F24" s="14"/>
      <c r="G24" s="14"/>
      <c r="H24" s="14"/>
      <c r="I24" s="14"/>
      <c r="J24" s="14"/>
      <c r="K24" s="15"/>
    </row>
    <row r="25" spans="1:11" s="12" customFormat="1" x14ac:dyDescent="0.25">
      <c r="A25" s="13"/>
      <c r="B25" s="22"/>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t="str">
        <f t="shared" ref="F49:F51" si="7">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51" si="8">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7"/>
        <v/>
      </c>
      <c r="G50" s="14" t="str">
        <f>IF(F50&lt;&gt;"",IF($G$4="Recurso",IF(LEFT($G$5,1)="M",VLOOKUP($G$5,'Definición técnica de imagenes'!$A$3:$G$17,5,FALSE),IF($G$5="F1",'Definición técnica de imagenes'!$E$15,'Definición técnica de imagenes'!$F$13)),'Definición técnica de imagenes'!$E$16),"")</f>
        <v/>
      </c>
      <c r="H50" s="14" t="str">
        <f t="shared" si="8"/>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ref="F52:F70" si="9">IF(OR(B52&lt;&gt;"",J52&lt;&gt;""),CONCATENATE($C$7,"_",$A52,IF($G$4="Cuaderno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ref="H52:H70" si="10">IF(AND(I52&lt;&gt;"",I52&lt;&gt;0),IF(OR(B52&lt;&gt;"",J52&lt;&gt;""),CONCATENATE($C$7,"_",$A52,IF($G$4="Cuaderno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9"/>
        <v/>
      </c>
      <c r="G53" s="14" t="str">
        <f>IF(F53&lt;&gt;"",IF($G$4="Recurso",IF(LEFT($G$5,1)="M",VLOOKUP($G$5,'Definición técnica de imagenes'!$A$3:$G$17,5,FALSE),IF($G$5="F1",'Definición técnica de imagenes'!$E$15,'Definición técnica de imagenes'!$F$13)),'Definición técnica de imagenes'!$E$16),"")</f>
        <v/>
      </c>
      <c r="H53" s="14" t="str">
        <f t="shared" si="10"/>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9"/>
        <v/>
      </c>
      <c r="G54" s="14" t="str">
        <f>IF(F54&lt;&gt;"",IF($G$4="Recurso",IF(LEFT($G$5,1)="M",VLOOKUP($G$5,'Definición técnica de imagenes'!$A$3:$G$17,5,FALSE),IF($G$5="F1",'Definición técnica de imagenes'!$E$15,'Definición técnica de imagenes'!$F$13)),'Definición técnica de imagenes'!$E$16),"")</f>
        <v/>
      </c>
      <c r="H54" s="14" t="str">
        <f t="shared" si="10"/>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9"/>
        <v/>
      </c>
      <c r="G55" s="14" t="str">
        <f>IF(F55&lt;&gt;"",IF($G$4="Recurso",IF(LEFT($G$5,1)="M",VLOOKUP($G$5,'Definición técnica de imagenes'!$A$3:$G$17,5,FALSE),IF($G$5="F1",'Definición técnica de imagenes'!$E$15,'Definición técnica de imagenes'!$F$13)),'Definición técnica de imagenes'!$E$16),"")</f>
        <v/>
      </c>
      <c r="H55" s="14" t="str">
        <f t="shared" si="10"/>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9"/>
        <v/>
      </c>
      <c r="G56" s="14" t="str">
        <f>IF(F56&lt;&gt;"",IF($G$4="Recurso",IF(LEFT($G$5,1)="M",VLOOKUP($G$5,'Definición técnica de imagenes'!$A$3:$G$17,5,FALSE),IF($G$5="F1",'Definición técnica de imagenes'!$E$15,'Definición técnica de imagenes'!$F$13)),'Definición técnica de imagenes'!$E$16),"")</f>
        <v/>
      </c>
      <c r="H56" s="14" t="str">
        <f t="shared" si="10"/>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9"/>
        <v/>
      </c>
      <c r="G57" s="14" t="str">
        <f>IF(F57&lt;&gt;"",IF($G$4="Recurso",IF(LEFT($G$5,1)="M",VLOOKUP($G$5,'Definición técnica de imagenes'!$A$3:$G$17,5,FALSE),IF($G$5="F1",'Definición técnica de imagenes'!$E$15,'Definición técnica de imagenes'!$F$13)),'Definición técnica de imagenes'!$E$16),"")</f>
        <v/>
      </c>
      <c r="H57" s="14" t="str">
        <f t="shared" si="10"/>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9"/>
        <v/>
      </c>
      <c r="G58" s="14" t="str">
        <f>IF(F58&lt;&gt;"",IF($G$4="Recurso",IF(LEFT($G$5,1)="M",VLOOKUP($G$5,'Definición técnica de imagenes'!$A$3:$G$17,5,FALSE),IF($G$5="F1",'Definición técnica de imagenes'!$E$15,'Definición técnica de imagenes'!$F$13)),'Definición técnica de imagenes'!$E$16),"")</f>
        <v/>
      </c>
      <c r="H58" s="14" t="str">
        <f t="shared" si="10"/>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9"/>
        <v/>
      </c>
      <c r="G59" s="14" t="str">
        <f>IF(F59&lt;&gt;"",IF($G$4="Recurso",IF(LEFT($G$5,1)="M",VLOOKUP($G$5,'Definición técnica de imagenes'!$A$3:$G$17,5,FALSE),IF($G$5="F1",'Definición técnica de imagenes'!$E$15,'Definición técnica de imagenes'!$F$13)),'Definición técnica de imagenes'!$E$16),"")</f>
        <v/>
      </c>
      <c r="H59" s="14" t="str">
        <f t="shared" si="10"/>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9"/>
        <v/>
      </c>
      <c r="G60" s="14" t="str">
        <f>IF(F60&lt;&gt;"",IF($G$4="Recurso",IF(LEFT($G$5,1)="M",VLOOKUP($G$5,'Definición técnica de imagenes'!$A$3:$G$17,5,FALSE),IF($G$5="F1",'Definición técnica de imagenes'!$E$15,'Definición técnica de imagenes'!$F$13)),'Definición técnica de imagenes'!$E$16),"")</f>
        <v/>
      </c>
      <c r="H60" s="14" t="str">
        <f t="shared" si="10"/>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9"/>
        <v/>
      </c>
      <c r="G61" s="14" t="str">
        <f>IF(F61&lt;&gt;"",IF($G$4="Recurso",IF(LEFT($G$5,1)="M",VLOOKUP($G$5,'Definición técnica de imagenes'!$A$3:$G$17,5,FALSE),IF($G$5="F1",'Definición técnica de imagenes'!$E$15,'Definición técnica de imagenes'!$F$13)),'Definición técnica de imagenes'!$E$16),"")</f>
        <v/>
      </c>
      <c r="H61" s="14" t="str">
        <f t="shared" si="10"/>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9"/>
        <v/>
      </c>
      <c r="G62" s="14" t="str">
        <f>IF(F62&lt;&gt;"",IF($G$4="Recurso",IF(LEFT($G$5,1)="M",VLOOKUP($G$5,'Definición técnica de imagenes'!$A$3:$G$17,5,FALSE),IF($G$5="F1",'Definición técnica de imagenes'!$E$15,'Definición técnica de imagenes'!$F$13)),'Definición técnica de imagenes'!$E$16),"")</f>
        <v/>
      </c>
      <c r="H62" s="14" t="str">
        <f t="shared" si="10"/>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9"/>
        <v/>
      </c>
      <c r="G63" s="14" t="str">
        <f>IF(F63&lt;&gt;"",IF($G$4="Recurso",IF(LEFT($G$5,1)="M",VLOOKUP($G$5,'Definición técnica de imagenes'!$A$3:$G$17,5,FALSE),IF($G$5="F1",'Definición técnica de imagenes'!$E$15,'Definición técnica de imagenes'!$F$13)),'Definición técnica de imagenes'!$E$16),"")</f>
        <v/>
      </c>
      <c r="H63" s="14" t="str">
        <f t="shared" si="10"/>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9"/>
        <v/>
      </c>
      <c r="G64" s="14" t="str">
        <f>IF(F64&lt;&gt;"",IF($G$4="Recurso",IF(LEFT($G$5,1)="M",VLOOKUP($G$5,'Definición técnica de imagenes'!$A$3:$G$17,5,FALSE),IF($G$5="F1",'Definición técnica de imagenes'!$E$15,'Definición técnica de imagenes'!$F$13)),'Definición técnica de imagenes'!$E$16),"")</f>
        <v/>
      </c>
      <c r="H64" s="14" t="str">
        <f t="shared" si="10"/>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9"/>
        <v/>
      </c>
      <c r="G65" s="14" t="str">
        <f>IF(F65&lt;&gt;"",IF($G$4="Recurso",IF(LEFT($G$5,1)="M",VLOOKUP($G$5,'Definición técnica de imagenes'!$A$3:$G$17,5,FALSE),IF($G$5="F1",'Definición técnica de imagenes'!$E$15,'Definición técnica de imagenes'!$F$13)),'Definición técnica de imagenes'!$E$16),"")</f>
        <v/>
      </c>
      <c r="H65" s="14" t="str">
        <f t="shared" si="10"/>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9"/>
        <v/>
      </c>
      <c r="G66" s="14" t="str">
        <f>IF(F66&lt;&gt;"",IF($G$4="Recurso",IF(LEFT($G$5,1)="M",VLOOKUP($G$5,'Definición técnica de imagenes'!$A$3:$G$17,5,FALSE),IF($G$5="F1",'Definición técnica de imagenes'!$E$15,'Definición técnica de imagenes'!$F$13)),'Definición técnica de imagenes'!$E$16),"")</f>
        <v/>
      </c>
      <c r="H66" s="14" t="str">
        <f t="shared" si="10"/>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IF(OR(B70&lt;&gt;"",J70&lt;&gt;""),IF($G$4="Recurso",IF(LEFT($G$5,1)="M",IF(VLOOKUP($G$5,'Definición técnica de imagenes'!$A$3:$G$17,6,FALSE)=0,"",VLOOKUP($G$5,'Definición técnica de imagenes'!$A$3:$G$17,6,FALSE)),IF($G$5="F1","","")),'Definición técnica de imagenes'!$F$16),"")</f>
        <v/>
      </c>
      <c r="J70" s="14"/>
      <c r="K7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0">
      <formula1>"Vertical,Horizontal"</formula1>
    </dataValidation>
    <dataValidation type="list" allowBlank="1" showInputMessage="1" showErrorMessage="1" sqref="D10:D70">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MA_11_01_CO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SolicitudGrafica_MA_11_01_CO.xls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MA_11_01_REC10</v>
      </c>
      <c r="E17" s="90"/>
      <c r="F17" s="91"/>
      <c r="J17" s="24">
        <v>14</v>
      </c>
      <c r="K17" s="24">
        <v>14</v>
      </c>
    </row>
    <row r="18" spans="1:11" ht="79.5" thickBot="1" x14ac:dyDescent="0.3">
      <c r="A18" s="35" t="s">
        <v>48</v>
      </c>
      <c r="B18" s="33"/>
      <c r="C18" s="64" t="s">
        <v>128</v>
      </c>
      <c r="D18" s="81" t="str">
        <f>CONCATENATE("SolicitudGrafica_",D17,".xls")</f>
        <v>SolicitudGrafica_MA_11_01_REC10.xls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2015-06-12T03:59:09Z</dcterms:modified>
</cp:coreProperties>
</file>