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11\guion06\"/>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H42" i="1"/>
  <c r="H41" i="1"/>
  <c r="H40" i="1"/>
  <c r="H38" i="1"/>
  <c r="H37" i="1"/>
  <c r="H36" i="1"/>
  <c r="H35" i="1"/>
  <c r="H34" i="1"/>
  <c r="H33" i="1"/>
  <c r="H32" i="1"/>
  <c r="H31" i="1"/>
  <c r="H30" i="1"/>
  <c r="H29" i="1"/>
  <c r="H28" i="1"/>
  <c r="H27" i="1"/>
  <c r="H26" i="1"/>
  <c r="H25" i="1"/>
  <c r="H24" i="1"/>
  <c r="H23" i="1"/>
  <c r="H22" i="1"/>
  <c r="H21" i="1"/>
  <c r="H20" i="1"/>
  <c r="H19" i="1"/>
  <c r="H18" i="1"/>
  <c r="H17" i="1"/>
  <c r="H16" i="1"/>
  <c r="H15"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l="1"/>
  <c r="G14" i="1" s="1"/>
  <c r="H14" i="1"/>
  <c r="A15" i="1"/>
  <c r="F15" i="1" s="1"/>
  <c r="G15" i="1" s="1"/>
  <c r="A16" i="1" l="1"/>
  <c r="F16" i="1" s="1"/>
  <c r="G16" i="1" s="1"/>
  <c r="A17" i="1" l="1"/>
  <c r="F17" i="1" s="1"/>
  <c r="G17" i="1" s="1"/>
  <c r="A18" i="1" l="1"/>
  <c r="F18" i="1" s="1"/>
  <c r="G18" i="1" s="1"/>
  <c r="A19" i="1" l="1"/>
  <c r="F19" i="1" s="1"/>
  <c r="G19" i="1" s="1"/>
  <c r="A20" i="1" l="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l="1"/>
  <c r="F31" i="1" s="1"/>
  <c r="G31" i="1" s="1"/>
  <c r="A32" i="1" l="1"/>
  <c r="F32" i="1" s="1"/>
  <c r="G32" i="1" s="1"/>
  <c r="A33" i="1" l="1"/>
  <c r="F33" i="1" s="1"/>
  <c r="G33" i="1" s="1"/>
  <c r="A34" i="1" l="1"/>
  <c r="F34" i="1" s="1"/>
  <c r="G34" i="1" s="1"/>
  <c r="A35" i="1" l="1"/>
  <c r="F35" i="1" s="1"/>
  <c r="G35" i="1" s="1"/>
  <c r="A36" i="1" l="1"/>
  <c r="F36" i="1" s="1"/>
  <c r="G36" i="1" s="1"/>
  <c r="A37" i="1" l="1"/>
  <c r="F37" i="1" s="1"/>
  <c r="G37" i="1" s="1"/>
  <c r="A38" i="1" l="1"/>
  <c r="F38" i="1" s="1"/>
  <c r="G38" i="1" s="1"/>
  <c r="A39" i="1" l="1"/>
  <c r="F39" i="1" l="1"/>
  <c r="G39" i="1" s="1"/>
  <c r="H39" i="1"/>
  <c r="A40" i="1"/>
  <c r="F40" i="1" s="1"/>
  <c r="G40" i="1" s="1"/>
  <c r="A41" i="1" l="1"/>
  <c r="F41" i="1" s="1"/>
  <c r="G41" i="1" s="1"/>
  <c r="A42" i="1" l="1"/>
  <c r="F42" i="1" s="1"/>
  <c r="G42" i="1" s="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<sst xmlns="http://schemas.openxmlformats.org/spreadsheetml/2006/main" count="485" uniqueCount="193">
  <si>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</si>
  <si>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</si>
  <si>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</si>
  <si>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</si>
  <si>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</si>
  <si>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</si>
  <si>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</si>
  <si>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</si>
  <si>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</si>
  <si>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</si>
  <si>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</si>
  <si>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</si>
  <si>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</si>
  <si>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</si>
  <si>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</si>
  <si>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</si>
  <si>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</si>
  <si>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</si>
  <si>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</si>
  <si>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</si>
  <si>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</si>
  <si>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</si>
  <si>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</si>
  <si>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</si>
  <si>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</si>
  <si>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</si>
  <si>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</si>
  <si>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</si>
  <si>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</si>
  <si>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</si>
  <si>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</si>
  <si>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</si>
  <si>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</si>
  <si>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</si>
  <si>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</si>
  <si>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</si>
  <si>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</si>
  <si>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</si>
  <si>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</si>
  <si>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</si>
  <si>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</si>
  <si>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</si>
  <si>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</si>
  <si>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</si>
  <si>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</si>
  <si>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</si>
  <si>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</si>
  <si>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</si>
  <si>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</si>
  <si>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</si>
  <si>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</si>
  <si>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</si>
  <si>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</si>
  <si>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</si>
  <si>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</si>
  <si>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</si>
  <si>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</si>
  <si>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</si>
  <si>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</si>
  <si>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</si>
  <si>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</si>
  <si>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</si>
  <si>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</si>
  <si>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</si>
  <si>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</si>
  <si>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</si>
  <si>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</si>
  <si>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</si>
  <si>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</si>
  <si>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</si>
  <si>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</si>
  <si>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</si>
  <si>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</si>
  <si>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</si>
  <si>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</si>
  <si>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</si>
  <si>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</si>
  <si>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</si>
  <si>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</si>
  <si>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</si>
  <si>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</si>
  <si>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</si>
  <si>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</si>
  <si>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</si>
  <si>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</si>
  <si>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</si>
  <si>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</si>
  <si>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</si>
  <si>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</si>
  <si>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</si>
  <si>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</si>
  <si>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</si>
  <si>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</si>
  <si>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</si>
  <si>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</si>
  <si>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</si>
  <si>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</si>
  <si>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</si>
  <si>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</si>
  <si>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</si>
  <si>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</si>
  <si>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</si>
  <si>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</si>
  <si>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</si>
  <si>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</si>
  <si>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</si>
  <si>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</si>
  <si>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</si>
  <si>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</si>
  <si>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</si>
  <si>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</si>
  <si>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</si>
  <si>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</si>
  <si>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</si>
  <si>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</si>
  <si>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</si>
  <si>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</si>
  <si>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</si>
  <si>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</si>
  <si>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</si>
  <si>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</si>
  <si>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</si>
  <si>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</si>
  <si>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</si>
  <si>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</si>
  <si>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</si>
  <si>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</si>
  <si>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</si>
  <si>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</si>
  <si>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</si>
  <si>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</si>
  <si>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</si>
  <si>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</si>
  <si>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</si>
  <si>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</si>
  <si>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</si>
  <si>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</si>
  <si>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</si>
  <si>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</si>
  <si>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</si>
  <si>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</si>
  <si>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</si>
  <si>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</si>
  <si>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</si>
  <si>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</si>
  <si>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</si>
  <si>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</si>
  <si>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</si>
  <si>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</si>
  <si>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</si>
  <si>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</si>
  <si>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</si>
  <si>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</si>
  <si>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</si>
  <si>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</si>
  <si>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</si>
  <si>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</si>
  <si>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</si>
  <si>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</si>
  <si>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</si>
  <si>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</si>
  <si>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</si>
  <si>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</si>
  <si>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</si>
  <si>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</si>
  <si>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</si>
  <si>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</si>
  <si>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</si>
  <si>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</si>
  <si>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</si>
  <si>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</si>
  <si>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</si>
  <si>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</si>
  <si>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</si>
  <si>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</si>
  <si>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</si>
  <si>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</si>
  <si>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</si>
  <si>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</si>
  <si>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</si>
  <si>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</si>
  <si>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</si>
  <si>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</si>
  <si>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</si>
  <si>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</si>
  <si>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</si>
  <si>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</si>
  <si>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MA_11_06_REC240</t>
  </si>
  <si>
    <t>Ver descripción</t>
  </si>
  <si>
    <t>Ilustración</t>
  </si>
  <si>
    <t>Ver carpeta fórmulas</t>
  </si>
  <si>
    <t>Fotografía</t>
  </si>
  <si>
    <t>Repetir imagen mascotas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</si>
</sst>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23" activePane="bottomLeft" state="frozen"/>
      <selection pane="bottomLeft" activeCell="J40" sqref="J40:J4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4">
        <v>11</v>
      </c>
      <c r="D3" s="85"/>
      <c r="F3" s="77"/>
      <c r="G3" s="78"/>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4"/>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6"/>
      <c r="D5" s="87"/>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1"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188</v>
      </c>
      <c r="C10" s="20" t="str">
        <f t="shared" ref="C10:C41" si="0">IF(OR(B10&lt;&gt;"",J10&lt;&gt;""),IF($G$4="Recurso",CONCATENATE($G$4," ",$G$5),$G$4),"")</f>
        <v>Recurso M7A</v>
      </c>
      <c r="D10" s="63" t="s">
        <v>189</v>
      </c>
      <c r="E10" s="63" t="s">
        <v>155</v>
      </c>
      <c r="F10" s="13" t="str">
        <f t="shared" ref="F10" ca="1" si="1">IF(OR(B10&lt;&gt;"",J10&lt;&gt;""),CONCATENATE($C$7,"_",$A10,IF($G$4="Cuaderno de Estudio","_small",CONCATENATE(IF(I10="","","n"),IF(LEFT($G$5,1)="F",".jpg",".png")))),"")</f>
        <v>MA_11_06_REC240_IMG01n.png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MA_11_06_REC240_IMG01a.png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188</v>
      </c>
      <c r="C11" s="20" t="str">
        <f t="shared" si="0"/>
        <v>Recurso M7A</v>
      </c>
      <c r="D11" s="63" t="s">
        <v>189</v>
      </c>
      <c r="E11" s="63" t="s">
        <v>67</v>
      </c>
      <c r="F11" s="13" t="str">
        <f t="shared" ref="F11:F74" ca="1" si="4">IF(OR(B11&lt;&gt;"",J11&lt;&gt;""),CONCATENATE($C$7,"_",$A11,IF($G$4="Cuaderno de Estudio","_small",CONCATENATE(IF(I11="","","n"),IF(LEFT($G$5,1)="F",".jpg",".png")))),"")</f>
        <v>MA_11_06_REC240_IMG02.png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190</v>
      </c>
      <c r="K11" s="65"/>
      <c r="O11" s="2" t="str">
        <f>'Definición técnica de imagenes'!A13</f>
        <v>M101</v>
      </c>
    </row>
    <row r="12" spans="1:16" s="11" customFormat="1" x14ac:dyDescent="0.25">
      <c r="A12" s="12" t="str">
        <f t="shared" si="3"/>
        <v>IMG03</v>
      </c>
      <c r="B12" s="62" t="s">
        <v>188</v>
      </c>
      <c r="C12" s="20" t="str">
        <f t="shared" si="0"/>
        <v>Recurso M7A</v>
      </c>
      <c r="D12" s="63" t="s">
        <v>189</v>
      </c>
      <c r="E12" s="63" t="s">
        <v>67</v>
      </c>
      <c r="F12" s="13" t="str">
        <f t="shared" ca="1" si="4"/>
        <v>MA_11_06_REC240_IMG03.png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190</v>
      </c>
      <c r="K12" s="64"/>
      <c r="O12" s="2" t="str">
        <f>'Definición técnica de imagenes'!A18</f>
        <v>Diaporama F1</v>
      </c>
    </row>
    <row r="13" spans="1:16" s="11" customFormat="1" x14ac:dyDescent="0.25">
      <c r="A13" s="12" t="str">
        <f t="shared" si="3"/>
        <v>IMG04</v>
      </c>
      <c r="B13" s="62" t="s">
        <v>188</v>
      </c>
      <c r="C13" s="20" t="str">
        <f t="shared" si="0"/>
        <v>Recurso M7A</v>
      </c>
      <c r="D13" s="63" t="s">
        <v>189</v>
      </c>
      <c r="E13" s="63" t="s">
        <v>67</v>
      </c>
      <c r="F13" s="13" t="str">
        <f t="shared" ca="1" si="4"/>
        <v>MA_11_06_REC240_IMG04.png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190</v>
      </c>
      <c r="K13" s="64"/>
      <c r="O13" s="2" t="str">
        <f>'Definición técnica de imagenes'!A19</f>
        <v>F4</v>
      </c>
    </row>
    <row r="14" spans="1:16" s="11" customFormat="1" x14ac:dyDescent="0.25">
      <c r="A14" s="12" t="str">
        <f t="shared" si="3"/>
        <v>IMG05</v>
      </c>
      <c r="B14" s="62" t="s">
        <v>188</v>
      </c>
      <c r="C14" s="20" t="str">
        <f t="shared" si="0"/>
        <v>Recurso M7A</v>
      </c>
      <c r="D14" s="63" t="s">
        <v>189</v>
      </c>
      <c r="E14" s="63" t="s">
        <v>155</v>
      </c>
      <c r="F14" s="13" t="str">
        <f t="shared" ca="1" si="4"/>
        <v>MA_11_06_REC240_IMG05n.png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MA_11_06_REC240_IMG05a.png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190</v>
      </c>
      <c r="K14" s="64"/>
      <c r="O14" s="2" t="str">
        <f>'Definición técnica de imagenes'!A22</f>
        <v>F6</v>
      </c>
    </row>
    <row r="15" spans="1:16" s="11" customFormat="1" x14ac:dyDescent="0.25">
      <c r="A15" s="12" t="str">
        <f t="shared" si="3"/>
        <v>IMG06</v>
      </c>
      <c r="B15" s="62" t="s">
        <v>188</v>
      </c>
      <c r="C15" s="20" t="str">
        <f t="shared" si="0"/>
        <v>Recurso M7A</v>
      </c>
      <c r="D15" s="63" t="s">
        <v>189</v>
      </c>
      <c r="E15" s="63" t="s">
        <v>67</v>
      </c>
      <c r="F15" s="13" t="str">
        <f t="shared" ca="1" si="4"/>
        <v>MA_11_06_REC240_IMG06.png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t="s">
        <v>190</v>
      </c>
      <c r="K15" s="66"/>
      <c r="O15" s="2" t="str">
        <f>'Definición técnica de imagenes'!A24</f>
        <v>F6B</v>
      </c>
    </row>
    <row r="16" spans="1:16" s="11" customFormat="1" ht="14.25" x14ac:dyDescent="0.3">
      <c r="A16" s="12" t="str">
        <f t="shared" si="3"/>
        <v>IMG07</v>
      </c>
      <c r="B16" s="62" t="s">
        <v>188</v>
      </c>
      <c r="C16" s="20" t="str">
        <f t="shared" si="0"/>
        <v>Recurso M7A</v>
      </c>
      <c r="D16" s="63" t="s">
        <v>189</v>
      </c>
      <c r="E16" s="63" t="s">
        <v>67</v>
      </c>
      <c r="F16" s="13" t="str">
        <f t="shared" ca="1" si="4"/>
        <v>MA_11_06_REC240_IMG07.png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t="s">
        <v>190</v>
      </c>
      <c r="K16" s="67"/>
      <c r="O16" s="2" t="str">
        <f>'Definición técnica de imagenes'!A25</f>
        <v>F7</v>
      </c>
    </row>
    <row r="17" spans="1:15" s="11" customFormat="1" x14ac:dyDescent="0.25">
      <c r="A17" s="12" t="str">
        <f t="shared" si="3"/>
        <v>IMG08</v>
      </c>
      <c r="B17" s="62" t="s">
        <v>188</v>
      </c>
      <c r="C17" s="20" t="str">
        <f t="shared" si="0"/>
        <v>Recurso M7A</v>
      </c>
      <c r="D17" s="63" t="s">
        <v>189</v>
      </c>
      <c r="E17" s="63" t="s">
        <v>67</v>
      </c>
      <c r="F17" s="13" t="str">
        <f t="shared" ca="1" si="4"/>
        <v>MA_11_06_REC240_IMG08.png</v>
      </c>
      <c r="G17" s="13" t="str">
        <f ca="1">IF($F17&lt;&gt;"",IF($G$4="Recurso",VLOOKUP($E17,OFFSET('Definición técnica de imagenes'!$A$1,MATCH($G$5,'Definición técnica de imagenes'!$A$1:$A$104,0)-1,1,COUNTIF('Definición técnica de imagenes'!$A$3:$A$102,$G$5),5),5,FALSE),'Definición técnica de imagenes'!$F$16),"")</f>
        <v>110 x 110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t="s">
        <v>190</v>
      </c>
      <c r="K17" s="66"/>
      <c r="O17" s="2" t="str">
        <f>'Definición técnica de imagenes'!A27</f>
        <v>F7B</v>
      </c>
    </row>
    <row r="18" spans="1:15" s="11" customFormat="1" x14ac:dyDescent="0.25">
      <c r="A18" s="12" t="str">
        <f t="shared" si="3"/>
        <v>IMG09</v>
      </c>
      <c r="B18" s="106">
        <v>275043629</v>
      </c>
      <c r="C18" s="20" t="str">
        <f t="shared" si="0"/>
        <v>Recurso M7A</v>
      </c>
      <c r="D18" s="63" t="s">
        <v>191</v>
      </c>
      <c r="E18" s="63" t="s">
        <v>155</v>
      </c>
      <c r="F18" s="13" t="str">
        <f t="shared" ca="1" si="4"/>
        <v>MA_11_06_REC240_IMG09n.png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MA_11_06_REC240_IMG09a.png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14.25" x14ac:dyDescent="0.3">
      <c r="A19" s="12" t="str">
        <f t="shared" ref="A19:A50" si="6">IF(OR(B19&lt;&gt;"",J19&lt;&gt;""),CONCATENATE(LEFT(A18,3),IF(MID(A18,4,2)+1&lt;10,CONCATENATE("0",MID(A18,4,2)+1),MID(A18,4,2)+1)),"")</f>
        <v>IMG10</v>
      </c>
      <c r="B19" s="62" t="s">
        <v>188</v>
      </c>
      <c r="C19" s="20" t="str">
        <f t="shared" si="0"/>
        <v>Recurso M7A</v>
      </c>
      <c r="D19" s="63" t="s">
        <v>189</v>
      </c>
      <c r="E19" s="63" t="s">
        <v>67</v>
      </c>
      <c r="F19" s="13" t="str">
        <f t="shared" ca="1" si="4"/>
        <v>MA_11_06_REC240_IMG10.png</v>
      </c>
      <c r="G19" s="13" t="str">
        <f ca="1">IF($F19&lt;&gt;"",IF($G$4="Recurso",VLOOKUP($E19,OFFSET('Definición técnica de imagenes'!$A$1,MATCH($G$5,'Definición técnica de imagenes'!$A$1:$A$104,0)-1,1,COUNTIF('Definición técnica de imagenes'!$A$3:$A$102,$G$5),5),5,FALSE),'Definición técnica de imagenes'!$F$16),"")</f>
        <v>110 x 110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t="s">
        <v>190</v>
      </c>
      <c r="K19" s="67"/>
      <c r="O19" s="2" t="str">
        <f>'Definición técnica de imagenes'!A31</f>
        <v>F10</v>
      </c>
    </row>
    <row r="20" spans="1:15" s="11" customFormat="1" x14ac:dyDescent="0.25">
      <c r="A20" s="12" t="str">
        <f t="shared" si="6"/>
        <v>IMG11</v>
      </c>
      <c r="B20" s="62" t="s">
        <v>188</v>
      </c>
      <c r="C20" s="20" t="str">
        <f t="shared" si="0"/>
        <v>Recurso M7A</v>
      </c>
      <c r="D20" s="63" t="s">
        <v>189</v>
      </c>
      <c r="E20" s="63" t="s">
        <v>67</v>
      </c>
      <c r="F20" s="13" t="str">
        <f t="shared" ca="1" si="4"/>
        <v>MA_11_06_REC240_IMG11.png</v>
      </c>
      <c r="G20" s="13" t="str">
        <f ca="1">IF($F20&lt;&gt;"",IF($G$4="Recurso",VLOOKUP($E20,OFFSET('Definición técnica de imagenes'!$A$1,MATCH($G$5,'Definición técnica de imagenes'!$A$1:$A$104,0)-1,1,COUNTIF('Definición técnica de imagenes'!$A$3:$A$102,$G$5),5),5,FALSE),'Definición técnica de imagenes'!$F$16),"")</f>
        <v>110 x 110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t="s">
        <v>190</v>
      </c>
      <c r="K20" s="66"/>
      <c r="O20" s="2" t="str">
        <f>'Definición técnica de imagenes'!A32</f>
        <v>F10B</v>
      </c>
    </row>
    <row r="21" spans="1:15" s="11" customFormat="1" x14ac:dyDescent="0.25">
      <c r="A21" s="12" t="str">
        <f t="shared" si="6"/>
        <v>IMG12</v>
      </c>
      <c r="B21" s="62" t="s">
        <v>188</v>
      </c>
      <c r="C21" s="20" t="str">
        <f t="shared" si="0"/>
        <v>Recurso M7A</v>
      </c>
      <c r="D21" s="63" t="s">
        <v>189</v>
      </c>
      <c r="E21" s="63" t="s">
        <v>67</v>
      </c>
      <c r="F21" s="13" t="str">
        <f t="shared" ca="1" si="4"/>
        <v>MA_11_06_REC240_IMG12.png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t="s">
        <v>190</v>
      </c>
      <c r="K21" s="66"/>
      <c r="O21" s="2" t="str">
        <f>'Definición técnica de imagenes'!A33</f>
        <v>F11</v>
      </c>
    </row>
    <row r="22" spans="1:15" s="11" customFormat="1" x14ac:dyDescent="0.25">
      <c r="A22" s="12" t="str">
        <f t="shared" si="6"/>
        <v>IMG13</v>
      </c>
      <c r="B22" s="106">
        <v>190955117</v>
      </c>
      <c r="C22" s="20" t="str">
        <f t="shared" si="0"/>
        <v>Recurso M7A</v>
      </c>
      <c r="D22" s="63" t="s">
        <v>191</v>
      </c>
      <c r="E22" s="63" t="s">
        <v>155</v>
      </c>
      <c r="F22" s="13" t="str">
        <f t="shared" ca="1" si="4"/>
        <v>MA_11_06_REC240_IMG13n.png</v>
      </c>
      <c r="G22" s="13" t="str">
        <f ca="1">IF($F22&lt;&gt;"",IF($G$4="Recurso",VLOOKUP($E22,OFFSET('Definición técnica de imagenes'!$A$1,MATCH($G$5,'Definición técnica de imagenes'!$A$1:$A$104,0)-1,1,COUNTIF('Definición técnica de imagenes'!$A$3:$A$102,$G$5),5),5,FALSE),'Definición técnica de imagenes'!$F$16),"")</f>
        <v>286 x 286 px</v>
      </c>
      <c r="H22" s="13" t="str">
        <f t="shared" ca="1" si="5"/>
        <v>MA_11_06_REC240_IMG13a.png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500 x 500 px</v>
      </c>
      <c r="J22" s="63"/>
      <c r="K22" s="68"/>
      <c r="O22" s="2" t="str">
        <f>'Definición técnica de imagenes'!A34</f>
        <v>F12</v>
      </c>
    </row>
    <row r="23" spans="1:15" s="11" customFormat="1" x14ac:dyDescent="0.25">
      <c r="A23" s="12" t="str">
        <f t="shared" si="6"/>
        <v>IMG14</v>
      </c>
      <c r="B23" s="62" t="s">
        <v>188</v>
      </c>
      <c r="C23" s="20" t="str">
        <f t="shared" si="0"/>
        <v>Recurso M7A</v>
      </c>
      <c r="D23" s="63" t="s">
        <v>189</v>
      </c>
      <c r="E23" s="63" t="s">
        <v>67</v>
      </c>
      <c r="F23" s="13" t="str">
        <f t="shared" ca="1" si="4"/>
        <v>MA_11_06_REC240_IMG14.png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t="s">
        <v>190</v>
      </c>
      <c r="K23" s="64"/>
      <c r="O23" s="2" t="str">
        <f>'Definición técnica de imagenes'!A35</f>
        <v>F13</v>
      </c>
    </row>
    <row r="24" spans="1:15" s="11" customFormat="1" x14ac:dyDescent="0.25">
      <c r="A24" s="12" t="str">
        <f t="shared" si="6"/>
        <v>IMG15</v>
      </c>
      <c r="B24" s="62" t="s">
        <v>188</v>
      </c>
      <c r="C24" s="20" t="str">
        <f t="shared" si="0"/>
        <v>Recurso M7A</v>
      </c>
      <c r="D24" s="63" t="s">
        <v>189</v>
      </c>
      <c r="E24" s="63" t="s">
        <v>67</v>
      </c>
      <c r="F24" s="13" t="str">
        <f t="shared" ca="1" si="4"/>
        <v>MA_11_06_REC240_IMG15.png</v>
      </c>
      <c r="G24" s="13" t="str">
        <f ca="1">IF($F24&lt;&gt;"",IF($G$4="Recurso",VLOOKUP($E24,OFFSET('Definición técnica de imagenes'!$A$1,MATCH($G$5,'Definición técnica de imagenes'!$A$1:$A$104,0)-1,1,COUNTIF('Definición técnica de imagenes'!$A$3:$A$102,$G$5),5),5,FALSE),'Definición técnica de imagenes'!$F$16),"")</f>
        <v>110 x 110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t="s">
        <v>190</v>
      </c>
      <c r="K24" s="65"/>
      <c r="O24" s="2" t="str">
        <f>'Definición técnica de imagenes'!A37</f>
        <v>F13B</v>
      </c>
    </row>
    <row r="25" spans="1:15" s="11" customFormat="1" x14ac:dyDescent="0.25">
      <c r="A25" s="12" t="str">
        <f t="shared" si="6"/>
        <v>IMG16</v>
      </c>
      <c r="B25" s="62" t="s">
        <v>188</v>
      </c>
      <c r="C25" s="20" t="str">
        <f t="shared" si="0"/>
        <v>Recurso M7A</v>
      </c>
      <c r="D25" s="63" t="s">
        <v>189</v>
      </c>
      <c r="E25" s="63" t="s">
        <v>67</v>
      </c>
      <c r="F25" s="13" t="str">
        <f t="shared" ca="1" si="4"/>
        <v>MA_11_06_REC240_IMG16.png</v>
      </c>
      <c r="G25" s="13" t="str">
        <f ca="1">IF($F25&lt;&gt;"",IF($G$4="Recurso",VLOOKUP($E25,OFFSET('Definición técnica de imagenes'!$A$1,MATCH($G$5,'Definición técnica de imagenes'!$A$1:$A$104,0)-1,1,COUNTIF('Definición técnica de imagenes'!$A$3:$A$102,$G$5),5),5,FALSE),'Definición técnica de imagenes'!$F$16),"")</f>
        <v>110 x 110 px</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t="s">
        <v>190</v>
      </c>
      <c r="K25" s="64"/>
    </row>
    <row r="26" spans="1:15" s="11" customFormat="1" x14ac:dyDescent="0.25">
      <c r="A26" s="12" t="str">
        <f t="shared" si="6"/>
        <v>IMG17</v>
      </c>
      <c r="B26" s="62" t="s">
        <v>188</v>
      </c>
      <c r="C26" s="20" t="str">
        <f t="shared" si="0"/>
        <v>Recurso M7A</v>
      </c>
      <c r="D26" s="63" t="s">
        <v>189</v>
      </c>
      <c r="E26" s="63" t="s">
        <v>67</v>
      </c>
      <c r="F26" s="13" t="str">
        <f t="shared" ca="1" si="4"/>
        <v>MA_11_06_REC240_IMG17.png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t="s">
        <v>190</v>
      </c>
      <c r="K26" s="64"/>
    </row>
    <row r="27" spans="1:15" s="11" customFormat="1" x14ac:dyDescent="0.25">
      <c r="A27" s="12" t="str">
        <f t="shared" si="6"/>
        <v>IMG18</v>
      </c>
      <c r="B27" s="106">
        <v>97142882</v>
      </c>
      <c r="C27" s="20" t="str">
        <f t="shared" si="0"/>
        <v>Recurso M7A</v>
      </c>
      <c r="D27" s="63" t="s">
        <v>191</v>
      </c>
      <c r="E27" s="63" t="s">
        <v>155</v>
      </c>
      <c r="F27" s="13" t="str">
        <f t="shared" ca="1" si="4"/>
        <v>MA_11_06_REC240_IMG18n.png</v>
      </c>
      <c r="G27" s="13" t="str">
        <f ca="1">IF($F27&lt;&gt;"",IF($G$4="Recurso",VLOOKUP($E27,OFFSET('Definición técnica de imagenes'!$A$1,MATCH($G$5,'Definición técnica de imagenes'!$A$1:$A$104,0)-1,1,COUNTIF('Definición técnica de imagenes'!$A$3:$A$102,$G$5),5),5,FALSE),'Definición técnica de imagenes'!$F$16),"")</f>
        <v>286 x 286 px</v>
      </c>
      <c r="H27" s="13" t="str">
        <f t="shared" ca="1" si="5"/>
        <v>MA_11_06_REC240_IMG18a.png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500 x 500 px</v>
      </c>
      <c r="J27" s="64"/>
      <c r="K27" s="64"/>
      <c r="O27" s="2"/>
    </row>
    <row r="28" spans="1:15" s="11" customFormat="1" x14ac:dyDescent="0.25">
      <c r="A28" s="12" t="str">
        <f t="shared" si="6"/>
        <v>IMG19</v>
      </c>
      <c r="B28" s="62" t="s">
        <v>188</v>
      </c>
      <c r="C28" s="20" t="str">
        <f t="shared" si="0"/>
        <v>Recurso M7A</v>
      </c>
      <c r="D28" s="63" t="s">
        <v>189</v>
      </c>
      <c r="E28" s="63" t="s">
        <v>67</v>
      </c>
      <c r="F28" s="13" t="str">
        <f t="shared" ca="1" si="4"/>
        <v>MA_11_06_REC240_IMG19.png</v>
      </c>
      <c r="G28" s="13" t="str">
        <f ca="1">IF($F28&lt;&gt;"",IF($G$4="Recurso",VLOOKUP($E28,OFFSET('Definición técnica de imagenes'!$A$1,MATCH($G$5,'Definición técnica de imagenes'!$A$1:$A$104,0)-1,1,COUNTIF('Definición técnica de imagenes'!$A$3:$A$102,$G$5),5),5,FALSE),'Definición técnica de imagenes'!$F$16),"")</f>
        <v>110 x 110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t="s">
        <v>190</v>
      </c>
      <c r="K28" s="64"/>
    </row>
    <row r="29" spans="1:15" s="11" customFormat="1" x14ac:dyDescent="0.25">
      <c r="A29" s="12" t="str">
        <f t="shared" si="6"/>
        <v>IMG20</v>
      </c>
      <c r="B29" s="62" t="s">
        <v>188</v>
      </c>
      <c r="C29" s="20" t="str">
        <f t="shared" si="0"/>
        <v>Recurso M7A</v>
      </c>
      <c r="D29" s="63" t="s">
        <v>189</v>
      </c>
      <c r="E29" s="63" t="s">
        <v>67</v>
      </c>
      <c r="F29" s="13" t="str">
        <f t="shared" ca="1" si="4"/>
        <v>MA_11_06_REC240_IMG20.png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t="s">
        <v>190</v>
      </c>
      <c r="K29" s="64"/>
    </row>
    <row r="30" spans="1:15" s="11" customFormat="1" x14ac:dyDescent="0.25">
      <c r="A30" s="12" t="str">
        <f t="shared" si="6"/>
        <v>IMG21</v>
      </c>
      <c r="B30" s="62" t="s">
        <v>188</v>
      </c>
      <c r="C30" s="20" t="str">
        <f t="shared" si="0"/>
        <v>Recurso M7A</v>
      </c>
      <c r="D30" s="63" t="s">
        <v>189</v>
      </c>
      <c r="E30" s="63" t="s">
        <v>67</v>
      </c>
      <c r="F30" s="13" t="str">
        <f t="shared" ca="1" si="4"/>
        <v>MA_11_06_REC240_IMG21.png</v>
      </c>
      <c r="G30" s="13" t="str">
        <f ca="1">IF($F30&lt;&gt;"",IF($G$4="Recurso",VLOOKUP($E30,OFFSET('Definición técnica de imagenes'!$A$1,MATCH($G$5,'Definición técnica de imagenes'!$A$1:$A$104,0)-1,1,COUNTIF('Definición técnica de imagenes'!$A$3:$A$102,$G$5),5),5,FALSE),'Definición técnica de imagenes'!$F$16),"")</f>
        <v>110 x 110 px</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t="s">
        <v>190</v>
      </c>
      <c r="K30" s="64"/>
    </row>
    <row r="31" spans="1:15" s="11" customFormat="1" x14ac:dyDescent="0.25">
      <c r="A31" s="12" t="str">
        <f t="shared" si="6"/>
        <v>IMG22</v>
      </c>
      <c r="B31" s="63" t="s">
        <v>190</v>
      </c>
      <c r="C31" s="20" t="str">
        <f t="shared" si="0"/>
        <v>Recurso M7A</v>
      </c>
      <c r="D31" s="63" t="s">
        <v>191</v>
      </c>
      <c r="E31" s="63" t="s">
        <v>155</v>
      </c>
      <c r="F31" s="13" t="str">
        <f t="shared" ca="1" si="4"/>
        <v>MA_11_06_REC240_IMG22n.png</v>
      </c>
      <c r="G31" s="13" t="str">
        <f ca="1">IF($F31&lt;&gt;"",IF($G$4="Recurso",VLOOKUP($E31,OFFSET('Definición técnica de imagenes'!$A$1,MATCH($G$5,'Definición técnica de imagenes'!$A$1:$A$104,0)-1,1,COUNTIF('Definición técnica de imagenes'!$A$3:$A$102,$G$5),5),5,FALSE),'Definición técnica de imagenes'!$F$16),"")</f>
        <v>286 x 286 px</v>
      </c>
      <c r="H31" s="13" t="str">
        <f t="shared" ca="1" si="5"/>
        <v>MA_11_06_REC240_IMG22a.png</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500 x 500 px</v>
      </c>
      <c r="J31" s="64"/>
      <c r="K31" s="64"/>
    </row>
    <row r="32" spans="1:15" s="11" customFormat="1" x14ac:dyDescent="0.25">
      <c r="A32" s="12" t="str">
        <f t="shared" si="6"/>
        <v>IMG23</v>
      </c>
      <c r="B32" s="62" t="s">
        <v>188</v>
      </c>
      <c r="C32" s="20" t="str">
        <f t="shared" si="0"/>
        <v>Recurso M7A</v>
      </c>
      <c r="D32" s="63" t="s">
        <v>189</v>
      </c>
      <c r="E32" s="63" t="s">
        <v>67</v>
      </c>
      <c r="F32" s="13" t="str">
        <f t="shared" ca="1" si="4"/>
        <v>MA_11_06_REC240_IMG23.png</v>
      </c>
      <c r="G32" s="13" t="str">
        <f ca="1">IF($F32&lt;&gt;"",IF($G$4="Recurso",VLOOKUP($E32,OFFSET('Definición técnica de imagenes'!$A$1,MATCH($G$5,'Definición técnica de imagenes'!$A$1:$A$104,0)-1,1,COUNTIF('Definición técnica de imagenes'!$A$3:$A$102,$G$5),5),5,FALSE),'Definición técnica de imagenes'!$F$16),"")</f>
        <v>110 x 110 px</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t="s">
        <v>190</v>
      </c>
      <c r="K32" s="64"/>
    </row>
    <row r="33" spans="1:15" s="11" customFormat="1" x14ac:dyDescent="0.25">
      <c r="A33" s="12" t="str">
        <f t="shared" si="6"/>
        <v>IMG24</v>
      </c>
      <c r="B33" s="62" t="s">
        <v>188</v>
      </c>
      <c r="C33" s="20" t="str">
        <f t="shared" si="0"/>
        <v>Recurso M7A</v>
      </c>
      <c r="D33" s="63" t="s">
        <v>189</v>
      </c>
      <c r="E33" s="63" t="s">
        <v>67</v>
      </c>
      <c r="F33" s="13" t="str">
        <f t="shared" ca="1" si="4"/>
        <v>MA_11_06_REC240_IMG24.png</v>
      </c>
      <c r="G33" s="13" t="str">
        <f ca="1">IF($F33&lt;&gt;"",IF($G$4="Recurso",VLOOKUP($E33,OFFSET('Definición técnica de imagenes'!$A$1,MATCH($G$5,'Definición técnica de imagenes'!$A$1:$A$104,0)-1,1,COUNTIF('Definición técnica de imagenes'!$A$3:$A$102,$G$5),5),5,FALSE),'Definición técnica de imagenes'!$F$16),"")</f>
        <v>110 x 110 px</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t="s">
        <v>190</v>
      </c>
      <c r="K33" s="64"/>
    </row>
    <row r="34" spans="1:15" s="11" customFormat="1" x14ac:dyDescent="0.25">
      <c r="A34" s="12" t="str">
        <f t="shared" si="6"/>
        <v>IMG25</v>
      </c>
      <c r="B34" s="62" t="s">
        <v>188</v>
      </c>
      <c r="C34" s="20" t="str">
        <f t="shared" si="0"/>
        <v>Recurso M7A</v>
      </c>
      <c r="D34" s="63" t="s">
        <v>189</v>
      </c>
      <c r="E34" s="63" t="s">
        <v>67</v>
      </c>
      <c r="F34" s="13" t="str">
        <f t="shared" ca="1" si="4"/>
        <v>MA_11_06_REC240_IMG25.png</v>
      </c>
      <c r="G34" s="13" t="str">
        <f ca="1">IF($F34&lt;&gt;"",IF($G$4="Recurso",VLOOKUP($E34,OFFSET('Definición técnica de imagenes'!$A$1,MATCH($G$5,'Definición técnica de imagenes'!$A$1:$A$104,0)-1,1,COUNTIF('Definición técnica de imagenes'!$A$3:$A$102,$G$5),5),5,FALSE),'Definición técnica de imagenes'!$F$16),"")</f>
        <v>110 x 110 px</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t="s">
        <v>190</v>
      </c>
      <c r="K34" s="64"/>
      <c r="O34" s="2"/>
    </row>
    <row r="35" spans="1:15" s="11" customFormat="1" x14ac:dyDescent="0.25">
      <c r="A35" s="12" t="str">
        <f t="shared" si="6"/>
        <v>IMG26</v>
      </c>
      <c r="B35" s="106">
        <v>128081258</v>
      </c>
      <c r="C35" s="20" t="str">
        <f t="shared" si="0"/>
        <v>Recurso M7A</v>
      </c>
      <c r="D35" s="63" t="s">
        <v>191</v>
      </c>
      <c r="E35" s="63" t="s">
        <v>155</v>
      </c>
      <c r="F35" s="13" t="str">
        <f t="shared" ca="1" si="4"/>
        <v>MA_11_06_REC240_IMG26n.png</v>
      </c>
      <c r="G35" s="13" t="str">
        <f ca="1">IF($F35&lt;&gt;"",IF($G$4="Recurso",VLOOKUP($E35,OFFSET('Definición técnica de imagenes'!$A$1,MATCH($G$5,'Definición técnica de imagenes'!$A$1:$A$104,0)-1,1,COUNTIF('Definición técnica de imagenes'!$A$3:$A$102,$G$5),5),5,FALSE),'Definición técnica de imagenes'!$F$16),"")</f>
        <v>286 x 286 px</v>
      </c>
      <c r="H35" s="13" t="str">
        <f t="shared" ca="1" si="5"/>
        <v>MA_11_06_REC240_IMG26a.png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3"/>
      <c r="K35" s="65"/>
      <c r="O35" s="2"/>
    </row>
    <row r="36" spans="1:15" s="11" customFormat="1" x14ac:dyDescent="0.25">
      <c r="A36" s="12" t="str">
        <f t="shared" si="6"/>
        <v>IMG27</v>
      </c>
      <c r="B36" s="62" t="s">
        <v>188</v>
      </c>
      <c r="C36" s="20" t="str">
        <f t="shared" si="0"/>
        <v>Recurso M7A</v>
      </c>
      <c r="D36" s="63" t="s">
        <v>189</v>
      </c>
      <c r="E36" s="63" t="s">
        <v>67</v>
      </c>
      <c r="F36" s="13" t="str">
        <f t="shared" ca="1" si="4"/>
        <v>MA_11_06_REC240_IMG27.png</v>
      </c>
      <c r="G36" s="13" t="str">
        <f ca="1">IF($F36&lt;&gt;"",IF($G$4="Recurso",VLOOKUP($E36,OFFSET('Definición técnica de imagenes'!$A$1,MATCH($G$5,'Definición técnica de imagenes'!$A$1:$A$104,0)-1,1,COUNTIF('Definición técnica de imagenes'!$A$3:$A$102,$G$5),5),5,FALSE),'Definición técnica de imagenes'!$F$16),"")</f>
        <v>110 x 110 px</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t="s">
        <v>190</v>
      </c>
      <c r="K36" s="65"/>
      <c r="O36" s="2"/>
    </row>
    <row r="37" spans="1:15" s="11" customFormat="1" x14ac:dyDescent="0.25">
      <c r="A37" s="12" t="str">
        <f t="shared" si="6"/>
        <v>IMG28</v>
      </c>
      <c r="B37" s="62" t="s">
        <v>188</v>
      </c>
      <c r="C37" s="20" t="str">
        <f t="shared" si="0"/>
        <v>Recurso M7A</v>
      </c>
      <c r="D37" s="63" t="s">
        <v>189</v>
      </c>
      <c r="E37" s="63" t="s">
        <v>67</v>
      </c>
      <c r="F37" s="13" t="str">
        <f t="shared" ca="1" si="4"/>
        <v>MA_11_06_REC240_IMG28.png</v>
      </c>
      <c r="G37" s="13" t="str">
        <f ca="1">IF($F37&lt;&gt;"",IF($G$4="Recurso",VLOOKUP($E37,OFFSET('Definición técnica de imagenes'!$A$1,MATCH($G$5,'Definición técnica de imagenes'!$A$1:$A$104,0)-1,1,COUNTIF('Definición técnica de imagenes'!$A$3:$A$102,$G$5),5),5,FALSE),'Definición técnica de imagenes'!$F$16),"")</f>
        <v>110 x 110 px</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t="s">
        <v>190</v>
      </c>
      <c r="K37" s="65"/>
    </row>
    <row r="38" spans="1:15" s="11" customFormat="1" x14ac:dyDescent="0.25">
      <c r="A38" s="12" t="str">
        <f t="shared" si="6"/>
        <v>IMG29</v>
      </c>
      <c r="B38" s="62" t="s">
        <v>188</v>
      </c>
      <c r="C38" s="20" t="str">
        <f t="shared" si="0"/>
        <v>Recurso M7A</v>
      </c>
      <c r="D38" s="63" t="s">
        <v>189</v>
      </c>
      <c r="E38" s="63" t="s">
        <v>67</v>
      </c>
      <c r="F38" s="13" t="str">
        <f t="shared" ca="1" si="4"/>
        <v>MA_11_06_REC240_IMG29.png</v>
      </c>
      <c r="G38" s="13" t="str">
        <f ca="1">IF($F38&lt;&gt;"",IF($G$4="Recurso",VLOOKUP($E38,OFFSET('Definición técnica de imagenes'!$A$1,MATCH($G$5,'Definición técnica de imagenes'!$A$1:$A$104,0)-1,1,COUNTIF('Definición técnica de imagenes'!$A$3:$A$102,$G$5),5),5,FALSE),'Definición técnica de imagenes'!$F$16),"")</f>
        <v>110 x 110 px</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t="s">
        <v>190</v>
      </c>
      <c r="K38" s="65"/>
    </row>
    <row r="39" spans="1:15" s="11" customFormat="1" x14ac:dyDescent="0.25">
      <c r="A39" s="12" t="str">
        <f t="shared" si="6"/>
        <v>IMG30</v>
      </c>
      <c r="B39" s="62" t="s">
        <v>188</v>
      </c>
      <c r="C39" s="20" t="str">
        <f t="shared" si="0"/>
        <v>Recurso M7A</v>
      </c>
      <c r="D39" s="63" t="s">
        <v>191</v>
      </c>
      <c r="E39" s="63" t="s">
        <v>155</v>
      </c>
      <c r="F39" s="13" t="str">
        <f t="shared" ca="1" si="4"/>
        <v>MA_11_06_REC240_IMG30n.png</v>
      </c>
      <c r="G39" s="13" t="str">
        <f ca="1">IF($F39&lt;&gt;"",IF($G$4="Recurso",VLOOKUP($E39,OFFSET('Definición técnica de imagenes'!$A$1,MATCH($G$5,'Definición técnica de imagenes'!$A$1:$A$104,0)-1,1,COUNTIF('Definición técnica de imagenes'!$A$3:$A$102,$G$5),5),5,FALSE),'Definición técnica de imagenes'!$F$16),"")</f>
        <v>286 x 286 px</v>
      </c>
      <c r="H39" s="13" t="str">
        <f t="shared" ca="1" si="5"/>
        <v>MA_11_06_REC240_IMG30a.png</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500 x 500 px</v>
      </c>
      <c r="J39" s="63" t="s">
        <v>192</v>
      </c>
      <c r="K39" s="65"/>
    </row>
    <row r="40" spans="1:15" s="11" customFormat="1" x14ac:dyDescent="0.25">
      <c r="A40" s="12" t="str">
        <f t="shared" si="6"/>
        <v>IMG31</v>
      </c>
      <c r="B40" s="62" t="s">
        <v>188</v>
      </c>
      <c r="C40" s="20" t="str">
        <f t="shared" si="0"/>
        <v>Recurso M7A</v>
      </c>
      <c r="D40" s="63" t="s">
        <v>189</v>
      </c>
      <c r="E40" s="63" t="s">
        <v>67</v>
      </c>
      <c r="F40" s="13" t="str">
        <f t="shared" ca="1" si="4"/>
        <v>MA_11_06_REC240_IMG31.png</v>
      </c>
      <c r="G40" s="13" t="str">
        <f ca="1">IF($F40&lt;&gt;"",IF($G$4="Recurso",VLOOKUP($E40,OFFSET('Definición técnica de imagenes'!$A$1,MATCH($G$5,'Definición técnica de imagenes'!$A$1:$A$104,0)-1,1,COUNTIF('Definición técnica de imagenes'!$A$3:$A$102,$G$5),5),5,FALSE),'Definición técnica de imagenes'!$F$16),"")</f>
        <v>110 x 110 px</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t="s">
        <v>190</v>
      </c>
      <c r="K40" s="65"/>
    </row>
    <row r="41" spans="1:15" s="11" customFormat="1" x14ac:dyDescent="0.25">
      <c r="A41" s="12" t="str">
        <f t="shared" si="6"/>
        <v>IMG32</v>
      </c>
      <c r="B41" s="62" t="s">
        <v>188</v>
      </c>
      <c r="C41" s="20" t="str">
        <f t="shared" si="0"/>
        <v>Recurso M7A</v>
      </c>
      <c r="D41" s="63" t="s">
        <v>189</v>
      </c>
      <c r="E41" s="63" t="s">
        <v>67</v>
      </c>
      <c r="F41" s="13" t="str">
        <f t="shared" ca="1" si="4"/>
        <v>MA_11_06_REC240_IMG32.png</v>
      </c>
      <c r="G41" s="13" t="str">
        <f ca="1">IF($F41&lt;&gt;"",IF($G$4="Recurso",VLOOKUP($E41,OFFSET('Definición técnica de imagenes'!$A$1,MATCH($G$5,'Definición técnica de imagenes'!$A$1:$A$104,0)-1,1,COUNTIF('Definición técnica de imagenes'!$A$3:$A$102,$G$5),5),5,FALSE),'Definición técnica de imagenes'!$F$16),"")</f>
        <v>110 x 110 px</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t="s">
        <v>190</v>
      </c>
      <c r="K41" s="65"/>
    </row>
    <row r="42" spans="1:15" s="11" customFormat="1" x14ac:dyDescent="0.25">
      <c r="A42" s="12" t="str">
        <f t="shared" si="6"/>
        <v>IMG33</v>
      </c>
      <c r="B42" s="62" t="s">
        <v>188</v>
      </c>
      <c r="C42" s="20" t="str">
        <f t="shared" ref="C42:C73" si="7">IF(OR(B42&lt;&gt;"",J42&lt;&gt;""),IF($G$4="Recurso",CONCATENATE($G$4," ",$G$5),$G$4),"")</f>
        <v>Recurso M7A</v>
      </c>
      <c r="D42" s="63" t="s">
        <v>189</v>
      </c>
      <c r="E42" s="63" t="s">
        <v>67</v>
      </c>
      <c r="F42" s="13" t="str">
        <f t="shared" ca="1" si="4"/>
        <v>MA_11_06_REC240_IMG33.png</v>
      </c>
      <c r="G42" s="13" t="str">
        <f ca="1">IF($F42&lt;&gt;"",IF($G$4="Recurso",VLOOKUP($E42,OFFSET('Definición técnica de imagenes'!$A$1,MATCH($G$5,'Definición técnica de imagenes'!$A$1:$A$104,0)-1,1,COUNTIF('Definición técnica de imagenes'!$A$3:$A$102,$G$5),5),5,FALSE),'Definición técnica de imagenes'!$F$16),"")</f>
        <v>110 x 110 px</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t="s">
        <v>190</v>
      </c>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5" t="s">
        <v>56</v>
      </c>
      <c r="B1" s="105" t="s">
        <v>149</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0"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4" customFormat="1" ht="14.65" customHeight="1" x14ac:dyDescent="0.25">
      <c r="A15" s="72" t="s">
        <v>96</v>
      </c>
      <c r="B15" s="72"/>
      <c r="C15" s="72" t="s">
        <v>97</v>
      </c>
      <c r="D15" s="73" t="s">
        <v>98</v>
      </c>
      <c r="E15" s="72" t="s">
        <v>93</v>
      </c>
      <c r="F15" s="72" t="s">
        <v>117</v>
      </c>
      <c r="G15" s="72"/>
      <c r="H15" s="73" t="s">
        <v>122</v>
      </c>
      <c r="I15" s="72"/>
      <c r="J15" s="74"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69"/>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69"/>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2016-08-19T23:25:07Z</dcterms:modified>
</cp:coreProperties>
</file>