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codeName="ThisWorkbook" autoCompressPictures="0"/>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15600" windowHeight="89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4562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F12" i="1" s="1"/>
  <c r="G12" i="1" s="1"/>
  <c r="I13" i="1"/>
  <c r="I14" i="1"/>
  <c r="I15" i="1"/>
  <c r="I16" i="1"/>
  <c r="I17" i="1"/>
  <c r="I18" i="1"/>
  <c r="I19" i="1"/>
  <c r="I20" i="1"/>
  <c r="H20" i="1" s="1"/>
  <c r="I21" i="1"/>
  <c r="I22" i="1"/>
  <c r="H22" i="1" s="1"/>
  <c r="I23" i="1"/>
  <c r="I24" i="1"/>
  <c r="H24" i="1" s="1"/>
  <c r="I25" i="1"/>
  <c r="I26" i="1"/>
  <c r="H26" i="1" s="1"/>
  <c r="I27" i="1"/>
  <c r="I28" i="1"/>
  <c r="H28" i="1" s="1"/>
  <c r="I29" i="1"/>
  <c r="I30" i="1"/>
  <c r="H30" i="1" s="1"/>
  <c r="I31" i="1"/>
  <c r="I32" i="1"/>
  <c r="H32" i="1" s="1"/>
  <c r="I33" i="1"/>
  <c r="I34" i="1"/>
  <c r="H34" i="1" s="1"/>
  <c r="I35" i="1"/>
  <c r="I36" i="1"/>
  <c r="H36" i="1" s="1"/>
  <c r="I37" i="1"/>
  <c r="I38" i="1"/>
  <c r="H38" i="1" s="1"/>
  <c r="I39" i="1"/>
  <c r="I40" i="1"/>
  <c r="H40" i="1" s="1"/>
  <c r="I41" i="1"/>
  <c r="I42" i="1"/>
  <c r="H42" i="1" s="1"/>
  <c r="I43" i="1"/>
  <c r="I44" i="1"/>
  <c r="H44" i="1" s="1"/>
  <c r="I45" i="1"/>
  <c r="I46" i="1"/>
  <c r="H46" i="1" s="1"/>
  <c r="I47" i="1"/>
  <c r="I48" i="1"/>
  <c r="H48" i="1" s="1"/>
  <c r="I49" i="1"/>
  <c r="I50" i="1"/>
  <c r="H50" i="1" s="1"/>
  <c r="I51" i="1"/>
  <c r="I52" i="1"/>
  <c r="H52" i="1" s="1"/>
  <c r="I53" i="1"/>
  <c r="F53" i="1"/>
  <c r="G53" i="1" s="1"/>
  <c r="I54" i="1"/>
  <c r="H54" i="1" s="1"/>
  <c r="F54" i="1"/>
  <c r="G54" i="1" s="1"/>
  <c r="I55" i="1"/>
  <c r="H55" i="1" s="1"/>
  <c r="I56" i="1"/>
  <c r="H56" i="1" s="1"/>
  <c r="F56" i="1"/>
  <c r="G56" i="1" s="1"/>
  <c r="I57" i="1"/>
  <c r="H57" i="1" s="1"/>
  <c r="I58" i="1"/>
  <c r="F58" i="1"/>
  <c r="G58" i="1" s="1"/>
  <c r="I59" i="1"/>
  <c r="H59" i="1" s="1"/>
  <c r="I60" i="1"/>
  <c r="F60" i="1"/>
  <c r="G60" i="1" s="1"/>
  <c r="I61" i="1"/>
  <c r="H61" i="1" s="1"/>
  <c r="I62" i="1"/>
  <c r="H62" i="1" s="1"/>
  <c r="F62" i="1"/>
  <c r="G62" i="1" s="1"/>
  <c r="F63" i="1"/>
  <c r="G63" i="1" s="1"/>
  <c r="I63" i="1"/>
  <c r="H63" i="1" s="1"/>
  <c r="F64" i="1"/>
  <c r="G64" i="1"/>
  <c r="I64" i="1"/>
  <c r="H64" i="1" s="1"/>
  <c r="F65" i="1"/>
  <c r="G65" i="1" s="1"/>
  <c r="I65" i="1"/>
  <c r="H65" i="1" s="1"/>
  <c r="F66" i="1"/>
  <c r="G66" i="1" s="1"/>
  <c r="I66" i="1"/>
  <c r="H66" i="1" s="1"/>
  <c r="F67" i="1"/>
  <c r="G67" i="1" s="1"/>
  <c r="I67" i="1"/>
  <c r="H67" i="1" s="1"/>
  <c r="F68" i="1"/>
  <c r="G68" i="1"/>
  <c r="I68" i="1"/>
  <c r="H68" i="1" s="1"/>
  <c r="F69" i="1"/>
  <c r="G69" i="1" s="1"/>
  <c r="I69" i="1"/>
  <c r="H69" i="1" s="1"/>
  <c r="F70" i="1"/>
  <c r="G70" i="1" s="1"/>
  <c r="I70" i="1"/>
  <c r="H70" i="1" s="1"/>
  <c r="F71" i="1"/>
  <c r="G71" i="1" s="1"/>
  <c r="I71" i="1"/>
  <c r="H71" i="1" s="1"/>
  <c r="F72" i="1"/>
  <c r="G72" i="1"/>
  <c r="I72" i="1"/>
  <c r="H72" i="1" s="1"/>
  <c r="F73" i="1"/>
  <c r="G73" i="1" s="1"/>
  <c r="I73" i="1"/>
  <c r="H73" i="1" s="1"/>
  <c r="F74" i="1"/>
  <c r="G74" i="1" s="1"/>
  <c r="I74" i="1"/>
  <c r="H74" i="1" s="1"/>
  <c r="F75" i="1"/>
  <c r="G75" i="1" s="1"/>
  <c r="I75" i="1"/>
  <c r="H75" i="1" s="1"/>
  <c r="F76" i="1"/>
  <c r="G76" i="1"/>
  <c r="I76" i="1"/>
  <c r="H76" i="1" s="1"/>
  <c r="F77" i="1"/>
  <c r="G77" i="1" s="1"/>
  <c r="I77" i="1"/>
  <c r="H77" i="1" s="1"/>
  <c r="F78" i="1"/>
  <c r="G78" i="1" s="1"/>
  <c r="I78" i="1"/>
  <c r="H78" i="1" s="1"/>
  <c r="F79" i="1"/>
  <c r="G79" i="1" s="1"/>
  <c r="I79" i="1"/>
  <c r="H79" i="1" s="1"/>
  <c r="F80" i="1"/>
  <c r="G80" i="1"/>
  <c r="I80" i="1"/>
  <c r="H80" i="1" s="1"/>
  <c r="F81" i="1"/>
  <c r="G81" i="1" s="1"/>
  <c r="I81" i="1"/>
  <c r="H81" i="1" s="1"/>
  <c r="F82" i="1"/>
  <c r="G82" i="1" s="1"/>
  <c r="I82" i="1"/>
  <c r="H82" i="1" s="1"/>
  <c r="F83" i="1"/>
  <c r="G83" i="1" s="1"/>
  <c r="I83" i="1"/>
  <c r="H83" i="1" s="1"/>
  <c r="F84" i="1"/>
  <c r="G84" i="1"/>
  <c r="I84" i="1"/>
  <c r="H84" i="1" s="1"/>
  <c r="F85" i="1"/>
  <c r="G85" i="1" s="1"/>
  <c r="I85" i="1"/>
  <c r="H85" i="1" s="1"/>
  <c r="F86" i="1"/>
  <c r="G86" i="1" s="1"/>
  <c r="I86" i="1"/>
  <c r="H86" i="1" s="1"/>
  <c r="F87" i="1"/>
  <c r="G87" i="1" s="1"/>
  <c r="I87" i="1"/>
  <c r="H87" i="1" s="1"/>
  <c r="F88" i="1"/>
  <c r="G88" i="1"/>
  <c r="I88" i="1"/>
  <c r="H88" i="1" s="1"/>
  <c r="F89" i="1"/>
  <c r="G89" i="1" s="1"/>
  <c r="I89" i="1"/>
  <c r="H89" i="1" s="1"/>
  <c r="F90" i="1"/>
  <c r="G90" i="1" s="1"/>
  <c r="I90" i="1"/>
  <c r="H90" i="1" s="1"/>
  <c r="F91" i="1"/>
  <c r="G91" i="1" s="1"/>
  <c r="I91" i="1"/>
  <c r="H91" i="1" s="1"/>
  <c r="F92" i="1"/>
  <c r="G92" i="1"/>
  <c r="I92" i="1"/>
  <c r="H92" i="1" s="1"/>
  <c r="F93" i="1"/>
  <c r="G93" i="1" s="1"/>
  <c r="I93" i="1"/>
  <c r="H93" i="1" s="1"/>
  <c r="F94" i="1"/>
  <c r="G94" i="1" s="1"/>
  <c r="I94" i="1"/>
  <c r="H94" i="1" s="1"/>
  <c r="F95" i="1"/>
  <c r="G95" i="1" s="1"/>
  <c r="I95" i="1"/>
  <c r="H95" i="1" s="1"/>
  <c r="F96" i="1"/>
  <c r="G96" i="1"/>
  <c r="I96" i="1"/>
  <c r="H96" i="1" s="1"/>
  <c r="F97" i="1"/>
  <c r="G97" i="1" s="1"/>
  <c r="I97" i="1"/>
  <c r="H97" i="1" s="1"/>
  <c r="F98" i="1"/>
  <c r="G98" i="1" s="1"/>
  <c r="I98" i="1"/>
  <c r="H98" i="1" s="1"/>
  <c r="F99" i="1"/>
  <c r="G99" i="1" s="1"/>
  <c r="I99" i="1"/>
  <c r="H99" i="1" s="1"/>
  <c r="F100" i="1"/>
  <c r="G100" i="1"/>
  <c r="I100" i="1"/>
  <c r="H100" i="1" s="1"/>
  <c r="F101" i="1"/>
  <c r="G101" i="1" s="1"/>
  <c r="I101" i="1"/>
  <c r="H101" i="1" s="1"/>
  <c r="F102" i="1"/>
  <c r="G102" i="1" s="1"/>
  <c r="I102" i="1"/>
  <c r="H102" i="1" s="1"/>
  <c r="F103" i="1"/>
  <c r="G103" i="1" s="1"/>
  <c r="I103" i="1"/>
  <c r="H103" i="1" s="1"/>
  <c r="F104" i="1"/>
  <c r="G104" i="1"/>
  <c r="I104" i="1"/>
  <c r="H104" i="1" s="1"/>
  <c r="F105" i="1"/>
  <c r="G105" i="1" s="1"/>
  <c r="I105" i="1"/>
  <c r="H105" i="1" s="1"/>
  <c r="F106" i="1"/>
  <c r="G106" i="1" s="1"/>
  <c r="I106" i="1"/>
  <c r="H106" i="1" s="1"/>
  <c r="F107" i="1"/>
  <c r="G107" i="1" s="1"/>
  <c r="I107" i="1"/>
  <c r="H107" i="1" s="1"/>
  <c r="F108" i="1"/>
  <c r="G108" i="1"/>
  <c r="I108" i="1"/>
  <c r="H108" i="1" s="1"/>
  <c r="H60" i="1"/>
  <c r="H58" i="1"/>
  <c r="F61" i="1"/>
  <c r="G61" i="1" s="1"/>
  <c r="F59" i="1"/>
  <c r="G59" i="1" s="1"/>
  <c r="F57" i="1"/>
  <c r="G57" i="1" s="1"/>
  <c r="F55" i="1"/>
  <c r="G55" i="1" s="1"/>
  <c r="H53" i="1"/>
  <c r="F52" i="1"/>
  <c r="G52" i="1"/>
  <c r="F51" i="1"/>
  <c r="G51" i="1"/>
  <c r="H51" i="1"/>
  <c r="F50" i="1"/>
  <c r="G50" i="1" s="1"/>
  <c r="F49" i="1"/>
  <c r="G49" i="1" s="1"/>
  <c r="H49" i="1"/>
  <c r="F48" i="1"/>
  <c r="G48" i="1"/>
  <c r="F47" i="1"/>
  <c r="G47" i="1"/>
  <c r="H47" i="1"/>
  <c r="F46" i="1"/>
  <c r="G46" i="1" s="1"/>
  <c r="F45" i="1"/>
  <c r="G45" i="1" s="1"/>
  <c r="H45" i="1"/>
  <c r="F44" i="1"/>
  <c r="G44" i="1"/>
  <c r="F43" i="1"/>
  <c r="G43" i="1"/>
  <c r="H43" i="1"/>
  <c r="F42" i="1"/>
  <c r="G42" i="1" s="1"/>
  <c r="F41" i="1"/>
  <c r="G41" i="1" s="1"/>
  <c r="H41" i="1"/>
  <c r="F40" i="1"/>
  <c r="G40" i="1"/>
  <c r="F39" i="1"/>
  <c r="G39" i="1"/>
  <c r="H39" i="1"/>
  <c r="F38" i="1"/>
  <c r="G38" i="1" s="1"/>
  <c r="F37" i="1"/>
  <c r="G37" i="1" s="1"/>
  <c r="H37" i="1"/>
  <c r="F36" i="1"/>
  <c r="G36" i="1"/>
  <c r="F35" i="1"/>
  <c r="G35" i="1"/>
  <c r="H35" i="1"/>
  <c r="F34" i="1"/>
  <c r="G34" i="1" s="1"/>
  <c r="F33" i="1"/>
  <c r="G33" i="1" s="1"/>
  <c r="H33" i="1"/>
  <c r="F32" i="1"/>
  <c r="G32" i="1"/>
  <c r="F31" i="1"/>
  <c r="G31" i="1"/>
  <c r="H31" i="1"/>
  <c r="F30" i="1"/>
  <c r="G30" i="1" s="1"/>
  <c r="F29" i="1"/>
  <c r="G29" i="1" s="1"/>
  <c r="H29" i="1"/>
  <c r="F28" i="1"/>
  <c r="G28" i="1"/>
  <c r="F27" i="1"/>
  <c r="G27" i="1"/>
  <c r="H27" i="1"/>
  <c r="F26" i="1"/>
  <c r="G26" i="1" s="1"/>
  <c r="F25" i="1"/>
  <c r="G25" i="1" s="1"/>
  <c r="H25" i="1"/>
  <c r="F24" i="1"/>
  <c r="G24" i="1"/>
  <c r="F23" i="1"/>
  <c r="G23" i="1"/>
  <c r="H23" i="1"/>
  <c r="F22" i="1"/>
  <c r="G22" i="1" s="1"/>
  <c r="F21" i="1"/>
  <c r="G21" i="1" s="1"/>
  <c r="H21" i="1"/>
  <c r="F19" i="1"/>
  <c r="G19" i="1"/>
  <c r="H19" i="1"/>
  <c r="A10" i="1"/>
  <c r="A11" i="1"/>
  <c r="A12" i="1"/>
  <c r="A13" i="1"/>
  <c r="A14" i="1"/>
  <c r="H14" i="1" s="1"/>
  <c r="A15" i="1"/>
  <c r="F15" i="1" s="1"/>
  <c r="G15" i="1" s="1"/>
  <c r="A16" i="1"/>
  <c r="F16" i="1" s="1"/>
  <c r="G16" i="1" s="1"/>
  <c r="A17" i="1"/>
  <c r="A18" i="1"/>
  <c r="F18" i="1"/>
  <c r="G18" i="1" s="1"/>
  <c r="H18" i="1"/>
  <c r="F17" i="1"/>
  <c r="G17" i="1" s="1"/>
  <c r="H17" i="1"/>
  <c r="H15" i="1"/>
  <c r="H13"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F10" i="1" s="1"/>
  <c r="G10" i="1" s="1"/>
  <c r="C10" i="1"/>
  <c r="M8" i="1"/>
  <c r="M7" i="1"/>
  <c r="M6" i="1"/>
  <c r="M5" i="1"/>
  <c r="F5" i="1"/>
  <c r="M4" i="1"/>
  <c r="M3" i="1"/>
  <c r="M2" i="1"/>
  <c r="M1" i="1"/>
  <c r="E9" i="1"/>
  <c r="H11" i="1"/>
  <c r="F11" i="1"/>
  <c r="G11" i="1" s="1"/>
  <c r="H10" i="1"/>
  <c r="F13" i="1"/>
  <c r="G13" i="1" s="1"/>
  <c r="A19" i="1"/>
  <c r="A20" i="1"/>
  <c r="F20" i="1"/>
  <c r="G20" i="1" s="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H16" i="1" l="1"/>
  <c r="F14" i="1"/>
  <c r="G14" i="1" s="1"/>
  <c r="H12" i="1"/>
</calcChain>
</file>

<file path=xl/sharedStrings.xml><?xml version="1.0" encoding="utf-8"?>
<sst xmlns="http://schemas.openxmlformats.org/spreadsheetml/2006/main" count="385" uniqueCount="198">
  <si>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</si>
  <si>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</si>
  <si>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</si>
  <si>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</si>
  <si>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</si>
  <si>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</si>
  <si>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</si>
  <si>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</si>
  <si>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</si>
  <si>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</si>
  <si>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</si>
  <si>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</si>
  <si>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</si>
  <si>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</si>
  <si>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</si>
  <si>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</si>
  <si>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</si>
  <si>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</si>
  <si>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</si>
  <si>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</si>
  <si>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</si>
  <si>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</si>
  <si>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</si>
  <si>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</si>
  <si>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</si>
  <si>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</si>
  <si>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</si>
  <si>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</si>
  <si>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</si>
  <si>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</si>
  <si>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</si>
  <si>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</si>
  <si>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</si>
  <si>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</si>
  <si>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</si>
  <si>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</si>
  <si>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</si>
  <si>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</si>
  <si>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</si>
  <si>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</si>
  <si>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</si>
  <si>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</si>
  <si>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</si>
  <si>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</si>
  <si>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</si>
  <si>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</si>
  <si>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</si>
  <si>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</si>
  <si>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</si>
  <si>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</si>
  <si>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</si>
  <si>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</si>
  <si>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</si>
  <si>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</si>
  <si>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</si>
  <si>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</si>
  <si>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</si>
  <si>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</si>
  <si>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</si>
  <si>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</si>
  <si>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</si>
  <si>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</si>
  <si>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</si>
  <si>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</si>
  <si>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</si>
  <si>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</si>
  <si>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</si>
  <si>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</si>
  <si>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</si>
  <si>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</si>
  <si>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</si>
  <si>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</si>
  <si>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</si>
  <si>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</si>
  <si>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</si>
  <si>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</si>
  <si>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</si>
  <si>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</si>
  <si>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</si>
  <si>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</si>
  <si>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</si>
  <si>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</si>
  <si>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</si>
  <si>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</si>
  <si>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</si>
  <si>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</si>
  <si>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</si>
  <si>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</si>
  <si>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</si>
  <si>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</si>
  <si>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</si>
  <si>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</si>
  <si>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</si>
  <si>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</si>
  <si>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</si>
  <si>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</si>
  <si>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</si>
  <si>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</si>
  <si>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</si>
  <si>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</si>
  <si>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</si>
  <si>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</si>
  <si>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</si>
  <si>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</si>
  <si>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</si>
  <si>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</si>
  <si>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</si>
  <si>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</si>
  <si>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</si>
  <si>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</si>
  <si>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</si>
  <si>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</si>
  <si>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</si>
  <si>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</si>
  <si>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</si>
  <si>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</si>
  <si>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</si>
  <si>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</si>
  <si>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</si>
  <si>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</si>
  <si>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</si>
  <si>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</si>
  <si>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</si>
  <si>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</si>
  <si>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</si>
  <si>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</si>
  <si>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</si>
  <si>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</si>
  <si>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</si>
  <si>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</si>
  <si>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</si>
  <si>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</si>
  <si>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</si>
  <si>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</si>
  <si>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</si>
  <si>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</si>
  <si>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</si>
  <si>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</si>
  <si>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</si>
  <si>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</si>
  <si>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</si>
  <si>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</si>
  <si>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</si>
  <si>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</si>
  <si>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</si>
  <si>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</si>
  <si>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</si>
  <si>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</si>
  <si>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</si>
  <si>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</si>
  <si>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</si>
  <si>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</si>
  <si>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</si>
  <si>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</si>
  <si>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</si>
  <si>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</si>
  <si>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</si>
  <si>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</si>
  <si>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</si>
  <si>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</si>
  <si>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</si>
  <si>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</si>
  <si>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</si>
  <si>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</si>
  <si>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</si>
  <si>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</si>
  <si>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</si>
  <si>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</si>
  <si>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</si>
  <si>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</si>
  <si>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</si>
  <si>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</si>
  <si>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</si>
  <si>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</si>
  <si>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</si>
  <si>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</si>
  <si>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</si>
  <si>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</si>
  <si>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</si>
  <si>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</si>
  <si>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</si>
  <si>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</si>
  <si>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</si>
  <si>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</si>
  <si>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</si>
  <si>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</si>
  <si>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</si>
  <si>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Ilustración</t>
  </si>
  <si>
    <t>Lizzie Zambrano</t>
  </si>
  <si>
    <t>MA_09_09_CO_RE160</t>
  </si>
  <si>
    <t xml:space="preserve">Dos cuadriláteros como lo que se muestran en la imagen adjunta en la observación, es importante marcar todo como se indica. </t>
  </si>
  <si>
    <t xml:space="preserve">Dos rectángulos con las medidas que se muestran en la imagen adjunta en la observación. </t>
  </si>
  <si>
    <t xml:space="preserve">Dos triángulos como los que se muestran en la imagen, marcar el ángulo y lados tan y como se indica. </t>
  </si>
  <si>
    <t xml:space="preserve">Dos decágonos regulares ( polígono de 10 lados, todos los lados de la misma medida) como los que se muestran en la imagen adjunta en la observación, con las medidas indicadas. </t>
  </si>
  <si>
    <t>La semejanza de triángulos</t>
  </si>
  <si>
    <t xml:space="preserve">Dos hexágonos regulares, con las medidas que se muestran en la imagen adjunta en la observación. </t>
  </si>
  <si>
    <t xml:space="preserve">Dos polígonos regulares uno menos y otro mayor, puede tomaarsen los dados en la imagen adjunta en la observación. </t>
  </si>
  <si>
    <t xml:space="preserve">Dos endecágonos regulares ( polígono de 11 lados)  con las medidas que se muestran en la imagen adjunta en la observación.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</si>
</sst>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10</xdr:col>
      <xdr:colOff>423795</xdr:colOff>
      <xdr:row>11</xdr:row>
      <xdr:rowOff>250031</xdr:rowOff>
    </xdr:from>
    <xdr:to>
      <xdr:col>10</xdr:col>
      <xdr:colOff>1905000</xdr:colOff>
      <xdr:row>11</xdr:row>
      <xdr:rowOff>857249</xdr:rowOff>
    </xdr:to>
    <xdr:pic>
      <xdr:nvPicPr>
        <xdr:cNvPr id="2" name="1 Imagen"/>
        <xdr:cNvPicPr>
          <a:picLocks noChangeAspect="1"/>
        </xdr:cNvPicPr>
      </xdr:nvPicPr>
      <xdr:blipFill rotWithShape="1">
        <a:blip xmlns:r="http://schemas.openxmlformats.org/officeDocument/2006/relationships" r:embed="rId1"/>
        <a:srcRect l="24295" t="33533" r="4528" b="27563"/>
        <a:stretch/>
      </xdr:blipFill>
      <xdr:spPr>
        <a:xfrm>
          <a:off x="16771076" y="4560094"/>
          <a:ext cx="1481205" cy="607218"/>
        </a:xfrm>
        <a:prstGeom prst="rect">
          <a:avLst/>
        </a:prstGeom>
      </xdr:spPr>
    </xdr:pic>
    <xdr:clientData/>
  </xdr:twoCellAnchor>
  <xdr:twoCellAnchor editAs="oneCell">
    <xdr:from>
      <xdr:col>10</xdr:col>
      <xdr:colOff>21048</xdr:colOff>
      <xdr:row>9</xdr:row>
      <xdr:rowOff>369093</xdr:rowOff>
    </xdr:from>
    <xdr:to>
      <xdr:col>10</xdr:col>
      <xdr:colOff>1940719</xdr:colOff>
      <xdr:row>9</xdr:row>
      <xdr:rowOff>1083468</xdr:rowOff>
    </xdr:to>
    <xdr:pic>
      <xdr:nvPicPr>
        <xdr:cNvPr id="7" name="6 Imagen"/>
        <xdr:cNvPicPr>
          <a:picLocks noChangeAspect="1"/>
        </xdr:cNvPicPr>
      </xdr:nvPicPr>
      <xdr:blipFill rotWithShape="1">
        <a:blip xmlns:r="http://schemas.openxmlformats.org/officeDocument/2006/relationships" r:embed="rId2"/>
        <a:srcRect l="27835" t="29952" r="2941" b="35701"/>
        <a:stretch/>
      </xdr:blipFill>
      <xdr:spPr>
        <a:xfrm>
          <a:off x="16368329" y="2524124"/>
          <a:ext cx="1919671" cy="714375"/>
        </a:xfrm>
        <a:prstGeom prst="rect">
          <a:avLst/>
        </a:prstGeom>
      </xdr:spPr>
    </xdr:pic>
    <xdr:clientData/>
  </xdr:twoCellAnchor>
  <xdr:twoCellAnchor editAs="oneCell">
    <xdr:from>
      <xdr:col>10</xdr:col>
      <xdr:colOff>240508</xdr:colOff>
      <xdr:row>10</xdr:row>
      <xdr:rowOff>119061</xdr:rowOff>
    </xdr:from>
    <xdr:to>
      <xdr:col>10</xdr:col>
      <xdr:colOff>1309689</xdr:colOff>
      <xdr:row>10</xdr:row>
      <xdr:rowOff>833436</xdr:rowOff>
    </xdr:to>
    <xdr:pic>
      <xdr:nvPicPr>
        <xdr:cNvPr id="8" name="7 Imagen"/>
        <xdr:cNvPicPr>
          <a:picLocks noChangeAspect="1"/>
        </xdr:cNvPicPr>
      </xdr:nvPicPr>
      <xdr:blipFill rotWithShape="1">
        <a:blip xmlns:r="http://schemas.openxmlformats.org/officeDocument/2006/relationships" r:embed="rId3"/>
        <a:srcRect l="27469" t="28812" r="17714" b="22353"/>
        <a:stretch/>
      </xdr:blipFill>
      <xdr:spPr>
        <a:xfrm>
          <a:off x="16587789" y="3583780"/>
          <a:ext cx="1069181" cy="714375"/>
        </a:xfrm>
        <a:prstGeom prst="rect">
          <a:avLst/>
        </a:prstGeom>
      </xdr:spPr>
    </xdr:pic>
    <xdr:clientData/>
  </xdr:twoCellAnchor>
  <xdr:twoCellAnchor editAs="oneCell">
    <xdr:from>
      <xdr:col>10</xdr:col>
      <xdr:colOff>265905</xdr:colOff>
      <xdr:row>12</xdr:row>
      <xdr:rowOff>154781</xdr:rowOff>
    </xdr:from>
    <xdr:to>
      <xdr:col>10</xdr:col>
      <xdr:colOff>1619250</xdr:colOff>
      <xdr:row>12</xdr:row>
      <xdr:rowOff>892969</xdr:rowOff>
    </xdr:to>
    <xdr:pic>
      <xdr:nvPicPr>
        <xdr:cNvPr id="9" name="8 Imagen"/>
        <xdr:cNvPicPr>
          <a:picLocks noChangeAspect="1"/>
        </xdr:cNvPicPr>
      </xdr:nvPicPr>
      <xdr:blipFill rotWithShape="1">
        <a:blip xmlns:r="http://schemas.openxmlformats.org/officeDocument/2006/relationships" r:embed="rId4"/>
        <a:srcRect l="21121" t="20836" r="13075" b="31306"/>
        <a:stretch/>
      </xdr:blipFill>
      <xdr:spPr>
        <a:xfrm>
          <a:off x="16613186" y="5441156"/>
          <a:ext cx="1353345" cy="738188"/>
        </a:xfrm>
        <a:prstGeom prst="rect">
          <a:avLst/>
        </a:prstGeom>
      </xdr:spPr>
    </xdr:pic>
    <xdr:clientData/>
  </xdr:twoCellAnchor>
  <xdr:twoCellAnchor editAs="oneCell">
    <xdr:from>
      <xdr:col>10</xdr:col>
      <xdr:colOff>285750</xdr:colOff>
      <xdr:row>13</xdr:row>
      <xdr:rowOff>225110</xdr:rowOff>
    </xdr:from>
    <xdr:to>
      <xdr:col>10</xdr:col>
      <xdr:colOff>1643062</xdr:colOff>
      <xdr:row>13</xdr:row>
      <xdr:rowOff>976312</xdr:rowOff>
    </xdr:to>
    <xdr:pic>
      <xdr:nvPicPr>
        <xdr:cNvPr id="3" name="2 Imagen"/>
        <xdr:cNvPicPr>
          <a:picLocks noChangeAspect="1"/>
        </xdr:cNvPicPr>
      </xdr:nvPicPr>
      <xdr:blipFill rotWithShape="1">
        <a:blip xmlns:r="http://schemas.openxmlformats.org/officeDocument/2006/relationships" r:embed="rId5"/>
        <a:srcRect l="8546" t="19534" r="20645" b="28214"/>
        <a:stretch/>
      </xdr:blipFill>
      <xdr:spPr>
        <a:xfrm>
          <a:off x="16633031" y="6571141"/>
          <a:ext cx="1357312" cy="751202"/>
        </a:xfrm>
        <a:prstGeom prst="rect">
          <a:avLst/>
        </a:prstGeom>
      </xdr:spPr>
    </xdr:pic>
    <xdr:clientData/>
  </xdr:twoCellAnchor>
  <xdr:twoCellAnchor editAs="oneCell">
    <xdr:from>
      <xdr:col>10</xdr:col>
      <xdr:colOff>264628</xdr:colOff>
      <xdr:row>14</xdr:row>
      <xdr:rowOff>79375</xdr:rowOff>
    </xdr:from>
    <xdr:to>
      <xdr:col>10</xdr:col>
      <xdr:colOff>1361280</xdr:colOff>
      <xdr:row>14</xdr:row>
      <xdr:rowOff>892968</xdr:rowOff>
    </xdr:to>
    <xdr:pic>
      <xdr:nvPicPr>
        <xdr:cNvPr id="4" name="3 Imagen"/>
        <xdr:cNvPicPr>
          <a:picLocks noChangeAspect="1"/>
        </xdr:cNvPicPr>
      </xdr:nvPicPr>
      <xdr:blipFill rotWithShape="1">
        <a:blip xmlns:r="http://schemas.openxmlformats.org/officeDocument/2006/relationships" r:embed="rId6"/>
        <a:srcRect l="10744" t="24254" r="33952" b="21214"/>
        <a:stretch/>
      </xdr:blipFill>
      <xdr:spPr>
        <a:xfrm>
          <a:off x="16615878" y="7477125"/>
          <a:ext cx="1096652" cy="813593"/>
        </a:xfrm>
        <a:prstGeom prst="rect">
          <a:avLst/>
        </a:prstGeom>
      </xdr:spPr>
    </xdr:pic>
    <xdr:clientData/>
  </xdr:twoCellAnchor>
  <xdr:twoCellAnchor editAs="oneCell">
    <xdr:from>
      <xdr:col>10</xdr:col>
      <xdr:colOff>587374</xdr:colOff>
      <xdr:row>15</xdr:row>
      <xdr:rowOff>72122</xdr:rowOff>
    </xdr:from>
    <xdr:to>
      <xdr:col>10</xdr:col>
      <xdr:colOff>1936749</xdr:colOff>
      <xdr:row>15</xdr:row>
      <xdr:rowOff>921409</xdr:rowOff>
    </xdr:to>
    <xdr:pic>
      <xdr:nvPicPr>
        <xdr:cNvPr id="5" name="4 Imagen"/>
        <xdr:cNvPicPr>
          <a:picLocks noChangeAspect="1"/>
        </xdr:cNvPicPr>
      </xdr:nvPicPr>
      <xdr:blipFill rotWithShape="1">
        <a:blip xmlns:r="http://schemas.openxmlformats.org/officeDocument/2006/relationships" r:embed="rId7"/>
        <a:srcRect l="15638" t="17778" r="23938" b="33581"/>
        <a:stretch/>
      </xdr:blipFill>
      <xdr:spPr>
        <a:xfrm>
          <a:off x="16938624" y="8454122"/>
          <a:ext cx="1349375" cy="84928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D1" zoomScale="60" zoomScaleNormal="60" zoomScalePageLayoutView="140" workbookViewId="0">
      <pane ySplit="9" topLeftCell="A10" activePane="bottomLeft" state="frozen"/>
      <selection pane="bottomLeft" activeCell="J17" sqref="J17"/>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M5A</v>
      </c>
    </row>
    <row r="2" spans="1:16" ht="15.75" x14ac:dyDescent="0.25">
      <c r="A2" s="1"/>
      <c r="B2" s="3" t="s">
        <v>121</v>
      </c>
      <c r="C2" s="85" t="s">
        <v>21</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9</v>
      </c>
      <c r="D3" s="88"/>
      <c r="F3" s="80">
        <v>42440</v>
      </c>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194</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188</v>
      </c>
      <c r="D5" s="90"/>
      <c r="E5" s="5"/>
      <c r="F5" s="37" t="str">
        <f>IF(G4="Recurso","Motor del recurso","")</f>
        <v>Motor del recurso</v>
      </c>
      <c r="G5" s="61" t="s">
        <v>57</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M5A</v>
      </c>
      <c r="F9" s="57" t="s">
        <v>61</v>
      </c>
      <c r="G9" s="57" t="s">
        <v>59</v>
      </c>
      <c r="H9" s="57" t="s">
        <v>60</v>
      </c>
      <c r="I9" s="57" t="s">
        <v>114</v>
      </c>
      <c r="J9" s="18" t="s">
        <v>6</v>
      </c>
      <c r="K9" s="19" t="s">
        <v>7</v>
      </c>
      <c r="O9" s="2" t="str">
        <f>'Definición técnica de imagenes'!A11</f>
        <v>M10B</v>
      </c>
    </row>
    <row r="10" spans="1:16" s="11" customFormat="1" ht="102.75" customHeight="1" x14ac:dyDescent="0.25">
      <c r="A10" s="12" t="str">
        <f>IF(OR(B10&lt;&gt;"",J10&lt;&gt;""),"IMG01","")</f>
        <v>IMG01</v>
      </c>
      <c r="B10" s="62"/>
      <c r="C10" s="20" t="str">
        <f t="shared" ref="C10:C41" si="0">IF(OR(B10&lt;&gt;"",J10&lt;&gt;""),IF($G$4="Recurso",CONCATENATE($G$4," ",$G$5),$G$4),"")</f>
        <v>Recurso M5A</v>
      </c>
      <c r="D10" s="63" t="s">
        <v>187</v>
      </c>
      <c r="E10" s="63" t="s">
        <v>155</v>
      </c>
      <c r="F10" s="13" t="str">
        <f t="shared" ref="F10" ca="1" si="1">IF(OR(B10&lt;&gt;"",J10&lt;&gt;""),CONCATENATE($C$7,"_",$A10,IF($G$4="Cuaderno de Estudio","_small",CONCATENATE(IF(I10="","","n"),IF(LEFT($G$5,1)="F",".jpg",".png")))),"")</f>
        <v>MA_09_09_CO_RE160_IMG01n.png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MA_09_09_CO_RE160_IMG01a.png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4" t="s">
        <v>191</v>
      </c>
      <c r="K10" s="64"/>
      <c r="O10" s="2" t="str">
        <f>'Definición técnica de imagenes'!A12</f>
        <v>M12D</v>
      </c>
    </row>
    <row r="11" spans="1:16" s="11" customFormat="1" ht="66.75" customHeight="1" x14ac:dyDescent="0.25">
      <c r="A11" s="12" t="str">
        <f>IF(OR(B11&lt;&gt;"",J11&lt;&gt;""),CONCATENATE(LEFT(A10,3),IF(MID(A10,4,2)+1&lt;10,CONCATENATE("0",MID(A10,4,2)+1))),"")</f>
        <v>IMG02</v>
      </c>
      <c r="B11" s="62"/>
      <c r="C11" s="20" t="str">
        <f>IF(OR(B11&lt;&gt;"",J11&lt;&gt;""),IF($G$4="Recurso",CONCATENATE($G$4," ",$G$5),$G$4),"")</f>
        <v>Recurso M5A</v>
      </c>
      <c r="D11" s="63" t="s">
        <v>187</v>
      </c>
      <c r="E11" s="63" t="s">
        <v>155</v>
      </c>
      <c r="F11" s="13" t="str">
        <f ca="1">IF(OR(B11&lt;&gt;"",J11&lt;&gt;""),CONCATENATE($C$7,"_",$A11,IF($G$4="Cuaderno de Estudio","_small",CONCATENATE(IF(I11="","","n"),IF(LEFT($G$5,1)="F",".jpg",".png")))),"")</f>
        <v>MA_09_09_CO_RE160_IMG02n.png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ca="1">IF(AND(I11&lt;&gt;"",I11&lt;&gt;0),IF(OR(B11&lt;&gt;"",J11&lt;&gt;""),CONCATENATE($C$7,"_",$A11,IF($G$4="Cuaderno de Estudio","_zoom",CONCATENATE("a",IF(LEFT($G$5,1)="F",".jpg",".png")))),""),"")</f>
        <v>MA_09_09_CO_RE160_IMG02a.png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4" t="s">
        <v>192</v>
      </c>
      <c r="K11" s="64"/>
      <c r="O11" s="2" t="str">
        <f>'Definición técnica de imagenes'!A13</f>
        <v>M101</v>
      </c>
    </row>
    <row r="12" spans="1:16" s="11" customFormat="1" ht="76.5" customHeight="1" x14ac:dyDescent="0.25">
      <c r="A12" s="12" t="str">
        <f t="shared" ref="A12:A18" si="3">IF(OR(B12&lt;&gt;"",J12&lt;&gt;""),CONCATENATE(LEFT(A11,3),IF(MID(A11,4,2)+1&lt;10,CONCATENATE("0",MID(A11,4,2)+1))),"")</f>
        <v>IMG03</v>
      </c>
      <c r="B12" s="62"/>
      <c r="C12" s="20" t="str">
        <f t="shared" si="0"/>
        <v>Recurso M5A</v>
      </c>
      <c r="D12" s="63" t="s">
        <v>187</v>
      </c>
      <c r="E12" s="63" t="s">
        <v>155</v>
      </c>
      <c r="F12" s="13" t="str">
        <f t="shared" ref="F12:F74" ca="1" si="4">IF(OR(B12&lt;&gt;"",J12&lt;&gt;""),CONCATENATE($C$7,"_",$A12,IF($G$4="Cuaderno de Estudio","_small",CONCATENATE(IF(I12="","","n"),IF(LEFT($G$5,1)="F",".jpg",".png")))),"")</f>
        <v>MA_09_09_CO_RE160_IMG03n.png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ref="H12:H74" ca="1" si="5">IF(AND(I12&lt;&gt;"",I12&lt;&gt;0),IF(OR(B12&lt;&gt;"",J12&lt;&gt;""),CONCATENATE($C$7,"_",$A12,IF($G$4="Cuaderno de Estudio","_zoom",CONCATENATE("a",IF(LEFT($G$5,1)="F",".jpg",".png")))),""),"")</f>
        <v>MA_09_09_CO_RE160_IMG03a.png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64" t="s">
        <v>190</v>
      </c>
      <c r="K12" s="64"/>
      <c r="O12" s="2" t="str">
        <f>'Definición técnica de imagenes'!A18</f>
        <v>Diaporama F1</v>
      </c>
    </row>
    <row r="13" spans="1:16" s="11" customFormat="1" ht="83.25" customHeight="1" x14ac:dyDescent="0.25">
      <c r="A13" s="12" t="str">
        <f t="shared" si="3"/>
        <v>IMG04</v>
      </c>
      <c r="B13" s="62"/>
      <c r="C13" s="20" t="str">
        <f t="shared" si="0"/>
        <v>Recurso M5A</v>
      </c>
      <c r="D13" s="63" t="s">
        <v>187</v>
      </c>
      <c r="E13" s="63" t="s">
        <v>155</v>
      </c>
      <c r="F13" s="13" t="str">
        <f t="shared" ca="1" si="4"/>
        <v>MA_09_09_CO_RE160_IMG04n.png</v>
      </c>
      <c r="G13" s="13" t="str">
        <f ca="1">IF($F13&lt;&gt;"",IF($G$4="Recurso",VLOOKUP($E13,OFFSET('Definición técnica de imagenes'!$A$1,MATCH($G$5,'Definición técnica de imagenes'!$A$1:$A$104,0)-1,1,COUNTIF('Definición técnica de imagenes'!$A$3:$A$102,$G$5),5),5,FALSE),'Definición técnica de imagenes'!$F$16),"")</f>
        <v>286 x 286 px</v>
      </c>
      <c r="H13" s="13" t="str">
        <f t="shared" ca="1" si="5"/>
        <v>MA_09_09_CO_RE160_IMG04a.png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500 x 500 px</v>
      </c>
      <c r="J13" s="64" t="s">
        <v>193</v>
      </c>
      <c r="K13" s="64"/>
      <c r="O13" s="2" t="str">
        <f>'Definición técnica de imagenes'!A19</f>
        <v>F4</v>
      </c>
    </row>
    <row r="14" spans="1:16" s="11" customFormat="1" ht="85.5" customHeight="1" x14ac:dyDescent="0.25">
      <c r="A14" s="12" t="str">
        <f t="shared" si="3"/>
        <v>IMG05</v>
      </c>
      <c r="B14" s="62"/>
      <c r="C14" s="20" t="str">
        <f t="shared" si="0"/>
        <v>Recurso M5A</v>
      </c>
      <c r="D14" s="63" t="s">
        <v>187</v>
      </c>
      <c r="E14" s="63" t="s">
        <v>155</v>
      </c>
      <c r="F14" s="13" t="str">
        <f t="shared" ca="1" si="4"/>
        <v>MA_09_09_CO_RE160_IMG05n.png</v>
      </c>
      <c r="G14" s="13" t="str">
        <f ca="1">IF($F14&lt;&gt;"",IF($G$4="Recurso",VLOOKUP($E14,OFFSET('Definición técnica de imagenes'!$A$1,MATCH($G$5,'Definición técnica de imagenes'!$A$1:$A$104,0)-1,1,COUNTIF('Definición técnica de imagenes'!$A$3:$A$102,$G$5),5),5,FALSE),'Definición técnica de imagenes'!$F$16),"")</f>
        <v>286 x 286 px</v>
      </c>
      <c r="H14" s="13" t="str">
        <f t="shared" ca="1" si="5"/>
        <v>MA_09_09_CO_RE160_IMG05a.png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500 x 500 px</v>
      </c>
      <c r="J14" s="64" t="s">
        <v>195</v>
      </c>
      <c r="K14" s="66"/>
      <c r="O14" s="2" t="str">
        <f>'Definición técnica de imagenes'!A22</f>
        <v>F6</v>
      </c>
    </row>
    <row r="15" spans="1:16" s="11" customFormat="1" ht="77.25" customHeight="1" x14ac:dyDescent="0.25">
      <c r="A15" s="12" t="str">
        <f t="shared" si="3"/>
        <v>IMG06</v>
      </c>
      <c r="B15" s="62"/>
      <c r="C15" s="20" t="str">
        <f t="shared" si="0"/>
        <v>Recurso M5A</v>
      </c>
      <c r="D15" s="63" t="s">
        <v>187</v>
      </c>
      <c r="E15" s="63" t="s">
        <v>155</v>
      </c>
      <c r="F15" s="13" t="str">
        <f t="shared" ca="1" si="4"/>
        <v>MA_09_09_CO_RE160_IMG06n.png</v>
      </c>
      <c r="G15" s="13" t="str">
        <f ca="1">IF($F15&lt;&gt;"",IF($G$4="Recurso",VLOOKUP($E15,OFFSET('Definición técnica de imagenes'!$A$1,MATCH($G$5,'Definición técnica de imagenes'!$A$1:$A$104,0)-1,1,COUNTIF('Definición técnica de imagenes'!$A$3:$A$102,$G$5),5),5,FALSE),'Definición técnica de imagenes'!$F$16),"")</f>
        <v>286 x 286 px</v>
      </c>
      <c r="H15" s="13" t="str">
        <f t="shared" ca="1" si="5"/>
        <v>MA_09_09_CO_RE160_IMG06a.png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500 x 500 px</v>
      </c>
      <c r="J15" s="64" t="s">
        <v>196</v>
      </c>
      <c r="K15" s="66"/>
      <c r="O15" s="2" t="str">
        <f>'Definición técnica de imagenes'!A24</f>
        <v>F6B</v>
      </c>
    </row>
    <row r="16" spans="1:16" s="11" customFormat="1" ht="90.75" customHeight="1" x14ac:dyDescent="0.3">
      <c r="A16" s="12" t="str">
        <f t="shared" si="3"/>
        <v>IMG07</v>
      </c>
      <c r="B16" s="62"/>
      <c r="C16" s="20" t="str">
        <f t="shared" si="0"/>
        <v>Recurso M5A</v>
      </c>
      <c r="D16" s="63" t="s">
        <v>187</v>
      </c>
      <c r="E16" s="63" t="s">
        <v>155</v>
      </c>
      <c r="F16" s="13" t="str">
        <f t="shared" ca="1" si="4"/>
        <v>MA_09_09_CO_RE160_IMG07n.png</v>
      </c>
      <c r="G16" s="13" t="str">
        <f ca="1">IF($F16&lt;&gt;"",IF($G$4="Recurso",VLOOKUP($E16,OFFSET('Definición técnica de imagenes'!$A$1,MATCH($G$5,'Definición técnica de imagenes'!$A$1:$A$104,0)-1,1,COUNTIF('Definición técnica de imagenes'!$A$3:$A$102,$G$5),5),5,FALSE),'Definición técnica de imagenes'!$F$16),"")</f>
        <v>286 x 286 px</v>
      </c>
      <c r="H16" s="13" t="str">
        <f t="shared" ca="1" si="5"/>
        <v>MA_09_09_CO_RE160_IMG07a.png</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500 x 500 px</v>
      </c>
      <c r="J16" s="66" t="s">
        <v>197</v>
      </c>
      <c r="K16" s="68"/>
      <c r="O16" s="2" t="str">
        <f>'Definición técnica de imagenes'!A25</f>
        <v>F7</v>
      </c>
    </row>
    <row r="17" spans="1:15" s="11" customFormat="1" ht="77.25" customHeigh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topLeftCell="B10" workbookViewId="0">
      <selection activeCell="A52" sqref="A52"/>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topLeftCell="D1" zoomScale="125" zoomScaleNormal="125" zoomScalePageLayoutView="125" workbookViewId="0">
      <pane ySplit="2" topLeftCell="A69" activePane="bottomLeft" state="frozen"/>
      <selection pane="bottomLeft" activeCell="C5" sqref="C5"/>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User</cp:lastModifiedBy>
  <dcterms:created xsi:type="dcterms:W3CDTF">2014-07-01T23:43:25Z</dcterms:created>
  <dcterms:modified xsi:type="dcterms:W3CDTF">2016-03-11T16:18:32Z</dcterms:modified>
</cp:coreProperties>
</file>