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56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5621" concurrentCalc="0"/>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H15" i="1"/>
  <c r="I16" i="1"/>
  <c r="H16" i="1"/>
  <c r="I17" i="1"/>
  <c r="H17" i="1"/>
  <c r="I18" i="1"/>
  <c r="H18" i="1"/>
  <c r="I19" i="1"/>
  <c r="H19" i="1"/>
  <c r="I20" i="1"/>
  <c r="H20" i="1"/>
  <c r="I21" i="1"/>
  <c r="H21" i="1"/>
  <c r="I22" i="1"/>
  <c r="I23" i="1"/>
  <c r="H23" i="1"/>
  <c r="I24" i="1"/>
  <c r="I25" i="1"/>
  <c r="H25" i="1"/>
  <c r="I26" i="1"/>
  <c r="I27" i="1"/>
  <c r="H27" i="1"/>
  <c r="I28" i="1"/>
  <c r="I29" i="1"/>
  <c r="H29" i="1"/>
  <c r="I30" i="1"/>
  <c r="I31" i="1"/>
  <c r="H31" i="1"/>
  <c r="I32" i="1"/>
  <c r="I33" i="1"/>
  <c r="H33" i="1"/>
  <c r="I34" i="1"/>
  <c r="I35" i="1"/>
  <c r="H35" i="1"/>
  <c r="I36" i="1"/>
  <c r="I37" i="1"/>
  <c r="H37" i="1"/>
  <c r="I38" i="1"/>
  <c r="I39" i="1"/>
  <c r="H39" i="1"/>
  <c r="I40" i="1"/>
  <c r="I41" i="1"/>
  <c r="H41" i="1"/>
  <c r="I42" i="1"/>
  <c r="I43" i="1"/>
  <c r="H43" i="1"/>
  <c r="I44" i="1"/>
  <c r="I45" i="1"/>
  <c r="H45" i="1"/>
  <c r="I46" i="1"/>
  <c r="I47" i="1"/>
  <c r="H47" i="1"/>
  <c r="I48" i="1"/>
  <c r="I49" i="1"/>
  <c r="H49" i="1"/>
  <c r="I50" i="1"/>
  <c r="I51" i="1"/>
  <c r="H51" i="1"/>
  <c r="I52" i="1"/>
  <c r="I53" i="1"/>
  <c r="H53" i="1"/>
  <c r="F53" i="1"/>
  <c r="G53" i="1"/>
  <c r="I54" i="1"/>
  <c r="H54" i="1"/>
  <c r="F54" i="1"/>
  <c r="G54" i="1"/>
  <c r="I55" i="1"/>
  <c r="H55" i="1"/>
  <c r="I56" i="1"/>
  <c r="H56" i="1"/>
  <c r="F56" i="1"/>
  <c r="G56" i="1"/>
  <c r="I57" i="1"/>
  <c r="H57" i="1"/>
  <c r="I58" i="1"/>
  <c r="H58" i="1"/>
  <c r="F58" i="1"/>
  <c r="G58" i="1"/>
  <c r="I59" i="1"/>
  <c r="H59" i="1"/>
  <c r="I60" i="1"/>
  <c r="H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62" i="1"/>
  <c r="F61" i="1"/>
  <c r="G61" i="1"/>
  <c r="F59" i="1"/>
  <c r="G59" i="1"/>
  <c r="F57" i="1"/>
  <c r="G57" i="1"/>
  <c r="F55" i="1"/>
  <c r="G55" i="1"/>
  <c r="F52" i="1"/>
  <c r="G52" i="1"/>
  <c r="H52" i="1"/>
  <c r="F51" i="1"/>
  <c r="G51" i="1"/>
  <c r="F50" i="1"/>
  <c r="G50" i="1"/>
  <c r="H50" i="1"/>
  <c r="F49" i="1"/>
  <c r="G49" i="1"/>
  <c r="F48" i="1"/>
  <c r="G48" i="1"/>
  <c r="H48" i="1"/>
  <c r="F47" i="1"/>
  <c r="G47" i="1"/>
  <c r="F46" i="1"/>
  <c r="G46" i="1"/>
  <c r="H46" i="1"/>
  <c r="F45" i="1"/>
  <c r="G45" i="1"/>
  <c r="F44" i="1"/>
  <c r="G44" i="1"/>
  <c r="H44" i="1"/>
  <c r="F43" i="1"/>
  <c r="G43" i="1"/>
  <c r="F42" i="1"/>
  <c r="G42" i="1"/>
  <c r="H42" i="1"/>
  <c r="F41" i="1"/>
  <c r="G41" i="1"/>
  <c r="F40" i="1"/>
  <c r="G40" i="1"/>
  <c r="H40" i="1"/>
  <c r="F39" i="1"/>
  <c r="G39" i="1"/>
  <c r="F38" i="1"/>
  <c r="G38" i="1"/>
  <c r="H38" i="1"/>
  <c r="F37" i="1"/>
  <c r="G37" i="1"/>
  <c r="F36" i="1"/>
  <c r="G36" i="1"/>
  <c r="H36" i="1"/>
  <c r="F35" i="1"/>
  <c r="G35" i="1"/>
  <c r="F34" i="1"/>
  <c r="G34" i="1"/>
  <c r="H34" i="1"/>
  <c r="F33" i="1"/>
  <c r="G33" i="1"/>
  <c r="F32" i="1"/>
  <c r="G32" i="1"/>
  <c r="H32" i="1"/>
  <c r="F31" i="1"/>
  <c r="G31" i="1"/>
  <c r="F30" i="1"/>
  <c r="G30" i="1"/>
  <c r="H30" i="1"/>
  <c r="F29" i="1"/>
  <c r="G29" i="1"/>
  <c r="F28" i="1"/>
  <c r="G28" i="1"/>
  <c r="H28" i="1"/>
  <c r="F27" i="1"/>
  <c r="G27" i="1"/>
  <c r="F26" i="1"/>
  <c r="G26" i="1"/>
  <c r="H26" i="1"/>
  <c r="F25" i="1"/>
  <c r="G25" i="1"/>
  <c r="F24" i="1"/>
  <c r="G24" i="1"/>
  <c r="H24" i="1"/>
  <c r="F23" i="1"/>
  <c r="G23" i="1"/>
  <c r="F22" i="1"/>
  <c r="G22" i="1"/>
  <c r="H22" i="1"/>
  <c r="F21" i="1"/>
  <c r="G21" i="1"/>
  <c r="F19" i="1"/>
  <c r="G19" i="1"/>
  <c r="F18" i="1"/>
  <c r="G18" i="1"/>
  <c r="F17" i="1"/>
  <c r="G17" i="1"/>
  <c r="F16" i="1"/>
  <c r="G16" i="1"/>
  <c r="A10" i="1"/>
  <c r="A11" i="1"/>
  <c r="A12" i="1"/>
  <c r="A13" i="1"/>
  <c r="A14" i="1"/>
  <c r="A15"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H10" i="1"/>
  <c r="C10" i="1"/>
  <c r="M8" i="1"/>
  <c r="M7" i="1"/>
  <c r="M6" i="1"/>
  <c r="M5" i="1"/>
  <c r="F5" i="1"/>
  <c r="M4" i="1"/>
  <c r="M3" i="1"/>
  <c r="M2" i="1"/>
  <c r="M1" i="1"/>
  <c r="E9" i="1"/>
  <c r="F14" i="1"/>
  <c r="G14" i="1"/>
  <c r="F15" i="1"/>
  <c r="G15" i="1"/>
  <c r="A16" i="1"/>
  <c r="A17" i="1"/>
  <c r="A18" i="1"/>
  <c r="A19" i="1"/>
  <c r="A20" i="1"/>
  <c r="F20" i="1"/>
  <c r="G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H14" i="1"/>
  <c r="F11" i="1"/>
  <c r="G11" i="1"/>
  <c r="H11" i="1"/>
  <c r="H12" i="1"/>
  <c r="F12" i="1"/>
  <c r="G12" i="1"/>
  <c r="F10" i="1"/>
  <c r="G10" i="1"/>
  <c r="H13" i="1"/>
  <c r="F13" i="1"/>
  <c r="G13" i="1"/>
</calcChain>
</file>

<file path=xl/sharedStrings.xml><?xml version="1.0" encoding="utf-8"?>
<sst xmlns="http://schemas.openxmlformats.org/spreadsheetml/2006/main" count="376" uniqueCount="197">
  <si>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</si>
  <si>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</si>
  <si>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</si>
  <si>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</si>
  <si>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</si>
  <si>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</si>
  <si>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</si>
  <si>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</si>
  <si>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</si>
  <si>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</si>
  <si>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</si>
  <si>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</si>
  <si>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</si>
  <si>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</si>
  <si>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</si>
  <si>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</si>
  <si>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</si>
  <si>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</si>
  <si>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</si>
  <si>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</si>
  <si>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</si>
  <si>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</si>
  <si>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</si>
  <si>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</si>
  <si>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</si>
  <si>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</si>
  <si>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</si>
  <si>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</si>
  <si>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</si>
  <si>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</si>
  <si>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</si>
  <si>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</si>
  <si>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</si>
  <si>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</si>
  <si>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</si>
  <si>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</si>
  <si>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</si>
  <si>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</si>
  <si>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</si>
  <si>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</si>
  <si>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</si>
  <si>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</si>
  <si>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</si>
  <si>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</si>
  <si>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</si>
  <si>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</si>
  <si>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</si>
  <si>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</si>
  <si>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</si>
  <si>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</si>
  <si>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</si>
  <si>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</si>
  <si>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</si>
  <si>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</si>
  <si>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</si>
  <si>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</si>
  <si>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</si>
  <si>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</si>
  <si>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</si>
  <si>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</si>
  <si>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</si>
  <si>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</si>
  <si>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</si>
  <si>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</si>
  <si>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</si>
  <si>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</si>
  <si>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</si>
  <si>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</si>
  <si>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</si>
  <si>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</si>
  <si>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</si>
  <si>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</si>
  <si>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</si>
  <si>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</si>
  <si>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</si>
  <si>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</si>
  <si>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</si>
  <si>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</si>
  <si>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</si>
  <si>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</si>
  <si>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</si>
  <si>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</si>
  <si>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</si>
  <si>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</si>
  <si>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</si>
  <si>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</si>
  <si>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</si>
  <si>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</si>
  <si>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</si>
  <si>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</si>
  <si>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</si>
  <si>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</si>
  <si>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</si>
  <si>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</si>
  <si>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</si>
  <si>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</si>
  <si>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</si>
  <si>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</si>
  <si>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</si>
  <si>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</si>
  <si>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</si>
  <si>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</si>
  <si>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</si>
  <si>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</si>
  <si>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</si>
  <si>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</si>
  <si>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</si>
  <si>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</si>
  <si>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</si>
  <si>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</si>
  <si>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</si>
  <si>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</si>
  <si>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</si>
  <si>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</si>
  <si>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</si>
  <si>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</si>
  <si>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</si>
  <si>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</si>
  <si>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</si>
  <si>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</si>
  <si>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</si>
  <si>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</si>
  <si>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</si>
  <si>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</si>
  <si>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</si>
  <si>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</si>
  <si>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</si>
  <si>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</si>
  <si>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</si>
  <si>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</si>
  <si>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</si>
  <si>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</si>
  <si>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</si>
  <si>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</si>
  <si>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</si>
  <si>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</si>
  <si>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</si>
  <si>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</si>
  <si>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</si>
  <si>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</si>
  <si>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</si>
  <si>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</si>
  <si>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</si>
  <si>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</si>
  <si>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</si>
  <si>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</si>
  <si>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</si>
  <si>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</si>
  <si>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</si>
  <si>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</si>
  <si>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</si>
  <si>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</si>
  <si>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</si>
  <si>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</si>
  <si>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</si>
  <si>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</si>
  <si>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</si>
  <si>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</si>
  <si>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</si>
  <si>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</si>
  <si>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</si>
  <si>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</si>
  <si>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</si>
  <si>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</si>
  <si>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</si>
  <si>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</si>
  <si>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</si>
  <si>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</si>
  <si>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</si>
  <si>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</si>
  <si>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</si>
  <si>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</si>
  <si>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</si>
  <si>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</si>
  <si>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</si>
  <si>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</si>
  <si>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</si>
  <si>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</si>
  <si>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</si>
  <si>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</si>
  <si>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</si>
  <si>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</si>
  <si>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</si>
  <si>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</si>
  <si>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</si>
  <si>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</si>
  <si>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</si>
  <si>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Ilustración</t>
  </si>
  <si>
    <t>MA_07_14_CO_REC_190</t>
  </si>
  <si>
    <t>Lizzie Zambrano</t>
  </si>
  <si>
    <t>Los sucesos</t>
  </si>
  <si>
    <t>http://thumb7.shutterstock.com/display_pic_with_logo/307990/307990,1252390293,19/stock-photo-plastic-colorful-balls-isolated-on-white-background-36686599.jpg</t>
  </si>
  <si>
    <t>Imagen de pelotas de colores, son importantes las amarillas. Puede ponerse la imagen adjunta en el enlace.</t>
  </si>
  <si>
    <t>http://www.shutterstock.com/cat.mhtml?lang=es&amp;language=es&amp;ref_site=photo&amp;search_source=search_form&amp;version=llv1&amp;anyorall=all&amp;safesearch=1&amp;use_local_boost=1&amp;autocomplete_id=&amp;search_tracking_id=snfBlvh_Xj1bOLTbVmy_EA&amp;searchterm=ruleta%20de%20colores&amp;show_color_wheel=1&amp;orient=&amp;commercial_ok=&amp;media_type=images&amp;search_cat=&amp;searchtermx=&amp;photographer_name=&amp;people_gender=&amp;people_age=&amp;people_ethnicity=&amp;people_number=&amp;color=&amp;page=1&amp;inline=338476964</t>
  </si>
  <si>
    <t>Ruleta de colores, se adjunta ejemplo de shutterstock</t>
  </si>
  <si>
    <t>http://www.shutterstock.com/cat.mhtml?lang=es&amp;language=es&amp;ref_site=photo&amp;search_source=search_form&amp;version=llv1&amp;anyorall=all&amp;safesearch=1&amp;use_local_boost=1&amp;autocomplete_id=&amp;search_tracking_id=Uw2V_vOVHnj5WVi-w5h1UQ&amp;searchterm=dado%20octaedrico&amp;show_color_wheel=1&amp;orient=&amp;commercial_ok=&amp;media_type=images&amp;search_cat=&amp;searchtermx=&amp;photographer_name=&amp;people_gender=&amp;people_age=&amp;people_ethnicity=&amp;people_number=&amp;color=&amp;page=1&amp;inline=297360293</t>
  </si>
  <si>
    <t>Dado octaedrico, puede usarse el que se envia en el enlace.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</si>
</sst>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xdr:twoCellAnchor editAs="oneCell">
    <xdr:from>
      <xdr:col>10</xdr:col>
      <xdr:colOff>0</xdr:colOff>
      <xdr:row>12</xdr:row>
      <xdr:rowOff>0</xdr:rowOff>
    </xdr:from>
    <xdr:to>
      <xdr:col>10</xdr:col>
      <xdr:colOff>304800</xdr:colOff>
      <xdr:row>12</xdr:row>
      <xdr:rowOff>304800</xdr:rowOff>
    </xdr:to>
    <xdr:sp macro="" textlink="">
      <xdr:nvSpPr>
        <xdr:cNvPr id="3081" name="AutoShape 9" descr="Resultado de imagen para volumen del cono"/>
        <xdr:cNvSpPr>
          <a:spLocks noChangeAspect="1" noChangeArrowheads="1"/>
        </xdr:cNvSpPr>
      </xdr:nvSpPr>
      <xdr:spPr bwMode="auto">
        <a:xfrm>
          <a:off x="16363950" y="435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13</xdr:row>
      <xdr:rowOff>0</xdr:rowOff>
    </xdr:from>
    <xdr:to>
      <xdr:col>10</xdr:col>
      <xdr:colOff>304800</xdr:colOff>
      <xdr:row>13</xdr:row>
      <xdr:rowOff>304800</xdr:rowOff>
    </xdr:to>
    <xdr:sp macro="" textlink="">
      <xdr:nvSpPr>
        <xdr:cNvPr id="3082" name="AutoShape 10" descr="Resultado de imagen para volumen del cono"/>
        <xdr:cNvSpPr>
          <a:spLocks noChangeAspect="1" noChangeArrowheads="1"/>
        </xdr:cNvSpPr>
      </xdr:nvSpPr>
      <xdr:spPr bwMode="auto">
        <a:xfrm>
          <a:off x="16363950" y="500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G1" zoomScale="80" zoomScaleNormal="80" zoomScalePageLayoutView="140" workbookViewId="0">
      <pane ySplit="9" topLeftCell="A10" activePane="bottomLeft" state="frozen"/>
      <selection pane="bottomLeft" activeCell="E14" sqref="E14"/>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M101</v>
      </c>
    </row>
    <row r="2" spans="1:16" ht="15.75" x14ac:dyDescent="0.25">
      <c r="A2" s="1"/>
      <c r="B2" s="3" t="s">
        <v>121</v>
      </c>
      <c r="C2" s="85" t="s">
        <v>21</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7</v>
      </c>
      <c r="D3" s="88"/>
      <c r="F3" s="80">
        <v>42430</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190</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189</v>
      </c>
      <c r="D5" s="90"/>
      <c r="E5" s="5"/>
      <c r="F5" s="37" t="str">
        <f>IF(G4="Recurso","Motor del recurso","")</f>
        <v>Motor del recurso</v>
      </c>
      <c r="G5" s="71" t="s">
        <v>91</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188</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M101</v>
      </c>
      <c r="F9" s="57" t="s">
        <v>61</v>
      </c>
      <c r="G9" s="57" t="s">
        <v>59</v>
      </c>
      <c r="H9" s="57" t="s">
        <v>60</v>
      </c>
      <c r="I9" s="57" t="s">
        <v>114</v>
      </c>
      <c r="J9" s="18" t="s">
        <v>6</v>
      </c>
      <c r="K9" s="19" t="s">
        <v>7</v>
      </c>
      <c r="O9" s="2" t="str">
        <f>'Definición técnica de imagenes'!A11</f>
        <v>M10B</v>
      </c>
    </row>
    <row r="10" spans="1:16" s="11" customFormat="1" ht="27" customHeight="1" x14ac:dyDescent="0.25">
      <c r="A10" s="12" t="str">
        <f>IF(OR(B10&lt;&gt;"",J10&lt;&gt;""),"IMG01","")</f>
        <v>IMG01</v>
      </c>
      <c r="B10" s="62" t="s">
        <v>191</v>
      </c>
      <c r="C10" s="20" t="str">
        <f t="shared" ref="C10:C41" si="0">IF(OR(B10&lt;&gt;"",J10&lt;&gt;""),IF($G$4="Recurso",CONCATENATE($G$4," ",$G$5),$G$4),"")</f>
        <v>Recurso M101</v>
      </c>
      <c r="D10" s="63" t="s">
        <v>187</v>
      </c>
      <c r="E10" s="63" t="s">
        <v>155</v>
      </c>
      <c r="F10" s="13" t="str">
        <f t="shared" ref="F10" ca="1" si="1">IF(OR(B10&lt;&gt;"",J10&lt;&gt;""),CONCATENATE($C$7,"_",$A10,IF($G$4="Cuaderno de Estudio","_small",CONCATENATE(IF(I10="","","n"),IF(LEFT($G$5,1)="F",".jpg",".png")))),"")</f>
        <v>MA_07_14_CO_REC_190_IMG01n.png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MA_07_14_CO_REC_190_IMG01a.png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4" t="s">
        <v>192</v>
      </c>
      <c r="K10" s="64"/>
      <c r="O10" s="2" t="str">
        <f>'Definición técnica de imagenes'!A12</f>
        <v>M12D</v>
      </c>
    </row>
    <row r="11" spans="1:16" s="11" customFormat="1" ht="57" customHeight="1" x14ac:dyDescent="0.25">
      <c r="A11" s="12" t="str">
        <f t="shared" ref="A11:A18" si="3">IF(OR(B11&lt;&gt;"",J11&lt;&gt;""),CONCATENATE(LEFT(A10,3),IF(MID(A10,4,2)+1&lt;10,CONCATENATE("0",MID(A10,4,2)+1))),"")</f>
        <v>IMG02</v>
      </c>
      <c r="B11" s="62" t="s">
        <v>193</v>
      </c>
      <c r="C11" s="20" t="str">
        <f t="shared" si="0"/>
        <v>Recurso M101</v>
      </c>
      <c r="D11" s="63" t="s">
        <v>187</v>
      </c>
      <c r="E11" s="63" t="s">
        <v>155</v>
      </c>
      <c r="F11" s="13" t="str">
        <f t="shared" ref="F11:F74" ca="1" si="4">IF(OR(B11&lt;&gt;"",J11&lt;&gt;""),CONCATENATE($C$7,"_",$A11,IF($G$4="Cuaderno de Estudio","_small",CONCATENATE(IF(I11="","","n"),IF(LEFT($G$5,1)="F",".jpg",".png")))),"")</f>
        <v>MA_07_14_CO_REC_190_IMG02n.png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MA_07_14_CO_REC_190_IMG02a.png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4" t="s">
        <v>194</v>
      </c>
      <c r="K11" s="64"/>
      <c r="O11" s="2" t="str">
        <f>'Definición técnica de imagenes'!A13</f>
        <v>M101</v>
      </c>
    </row>
    <row r="12" spans="1:16" s="11" customFormat="1" ht="63.75" customHeight="1" x14ac:dyDescent="0.25">
      <c r="A12" s="12" t="str">
        <f t="shared" si="3"/>
        <v>IMG03</v>
      </c>
      <c r="B12" s="62" t="s">
        <v>195</v>
      </c>
      <c r="C12" s="20" t="str">
        <f t="shared" si="0"/>
        <v>Recurso M101</v>
      </c>
      <c r="D12" s="63" t="s">
        <v>187</v>
      </c>
      <c r="E12" s="63" t="s">
        <v>155</v>
      </c>
      <c r="F12" s="13" t="str">
        <f t="shared" ca="1" si="4"/>
        <v>MA_07_14_CO_REC_190_IMG03n.png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MA_07_14_CO_REC_190_IMG03a.png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4" t="s">
        <v>196</v>
      </c>
      <c r="K12" s="64"/>
      <c r="O12" s="2" t="str">
        <f>'Definición técnica de imagenes'!A18</f>
        <v>Diaporama F1</v>
      </c>
    </row>
    <row r="13" spans="1:16" s="11" customFormat="1" ht="51" customHeight="1" x14ac:dyDescent="0.25">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c r="O13" s="2" t="str">
        <f>'Definición técnica de imagenes'!A19</f>
        <v>F4</v>
      </c>
    </row>
    <row r="14" spans="1:16" s="11" customFormat="1" ht="56.25" customHeight="1" x14ac:dyDescent="0.2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c r="O14" s="2" t="str">
        <f>'Definición técnica de imagenes'!A22</f>
        <v>F6</v>
      </c>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topLeftCell="A10" workbookViewId="0">
      <selection activeCell="A52" sqref="A52"/>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topLeftCell="D1" zoomScale="125" zoomScaleNormal="125" zoomScalePageLayoutView="125" workbookViewId="0">
      <pane ySplit="2" topLeftCell="A3" activePane="bottomLeft" state="frozen"/>
      <selection pane="bottomLeft" activeCell="C5" sqref="C5"/>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User</cp:lastModifiedBy>
  <dcterms:created xsi:type="dcterms:W3CDTF">2014-07-01T23:43:25Z</dcterms:created>
  <dcterms:modified xsi:type="dcterms:W3CDTF">2016-03-02T02:20:59Z</dcterms:modified>
</cp:coreProperties>
</file>