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02.9.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 i="1" l="1"/>
  <c r="F13" i="1"/>
  <c r="C13" i="1"/>
  <c r="F12" i="1"/>
  <c r="G12" i="1"/>
  <c r="C12" i="1"/>
  <c r="D18" i="2"/>
  <c r="D7" i="2"/>
  <c r="I11" i="1"/>
  <c r="F11" i="1"/>
  <c r="G11" i="1"/>
  <c r="H11"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9" i="1"/>
  <c r="C20" i="1"/>
  <c r="C21" i="1"/>
  <c r="C22" i="1"/>
  <c r="C10" i="1"/>
  <c r="F5" i="1"/>
  <c r="I21" i="2"/>
  <c r="K45" i="2"/>
  <c r="H21" i="2"/>
  <c r="J21" i="2"/>
  <c r="D17" i="2"/>
  <c r="D5" i="2"/>
  <c r="H10" i="1"/>
  <c r="G10" i="1"/>
</calcChain>
</file>

<file path=xl/sharedStrings.xml><?xml version="1.0" encoding="utf-8"?>
<sst xmlns="http://schemas.openxmlformats.org/spreadsheetml/2006/main" count="239" uniqueCount="159">
  <si>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</si>
  <si>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</si>
  <si>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</si>
  <si>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</si>
  <si>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</si>
  <si>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</si>
  <si>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</si>
  <si>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</si>
  <si>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</si>
  <si>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</si>
  <si>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</si>
  <si>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</si>
  <si>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</si>
  <si>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</si>
  <si>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</si>
  <si>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</si>
  <si>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</si>
  <si>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</si>
  <si>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</si>
  <si>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</si>
  <si>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</si>
  <si>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</si>
  <si>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</si>
  <si>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</si>
  <si>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</si>
  <si>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</si>
  <si>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</si>
  <si>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</si>
  <si>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</si>
  <si>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</si>
  <si>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</si>
  <si>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</si>
  <si>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</si>
  <si>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</si>
  <si>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</si>
  <si>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</si>
  <si>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</si>
  <si>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</si>
  <si>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</si>
  <si>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</si>
  <si>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</si>
  <si>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</si>
  <si>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</si>
  <si>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</si>
  <si>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</si>
  <si>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</si>
  <si>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</si>
  <si>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</si>
  <si>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</si>
  <si>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</si>
  <si>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</si>
  <si>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</si>
  <si>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</si>
  <si>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</si>
  <si>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</si>
  <si>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</si>
  <si>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</si>
  <si>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</si>
  <si>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</si>
  <si>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</si>
  <si>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</si>
  <si>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</si>
  <si>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</si>
  <si>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</si>
  <si>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</si>
  <si>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</si>
  <si>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</si>
  <si>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</si>
  <si>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</si>
  <si>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</si>
  <si>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</si>
  <si>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</si>
  <si>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</si>
  <si>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</si>
  <si>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</si>
  <si>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</si>
  <si>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</si>
  <si>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</si>
  <si>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</si>
  <si>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</si>
  <si>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</si>
  <si>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</si>
  <si>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</si>
  <si>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</si>
  <si>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</si>
  <si>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</si>
  <si>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</si>
  <si>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</si>
  <si>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</si>
  <si>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</si>
  <si>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</si>
  <si>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</si>
  <si>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</si>
  <si>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</si>
  <si>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</si>
  <si>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</si>
  <si>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</si>
  <si>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</si>
  <si>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</si>
  <si>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</si>
  <si>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</si>
  <si>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</si>
  <si>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</si>
  <si>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</si>
  <si>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</si>
  <si>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</si>
  <si>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</si>
  <si>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</si>
  <si>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</si>
  <si>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</si>
  <si>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</si>
  <si>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</si>
  <si>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</si>
  <si>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</si>
  <si>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</si>
  <si>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</si>
  <si>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</si>
  <si>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</si>
  <si>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</si>
  <si>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</si>
  <si>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</si>
  <si>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</si>
  <si>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</si>
  <si>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</si>
  <si>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</si>
  <si>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</si>
  <si>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</si>
  <si>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</si>
  <si>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</si>
  <si>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</si>
  <si>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</si>
  <si>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</si>
  <si>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</si>
  <si>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</si>
  <si>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</si>
  <si>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</si>
  <si>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</si>
  <si>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</si>
  <si>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</si>
  <si>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</si>
  <si>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</si>
  <si>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</si>
  <si>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</si>
  <si>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</si>
  <si>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</si>
  <si>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</si>
  <si>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</si>
  <si>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</si>
  <si>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Potenciación y radicación de números reales</t>
  </si>
  <si>
    <t>Luisa Fernanda Nivia Romero</t>
  </si>
  <si>
    <t>Expresión matemática como se indica en la columna de Observaciones</t>
  </si>
  <si>
    <t>Ilustración</t>
  </si>
  <si>
    <t>Como se  indica. Es una fracción con un exponente.</t>
  </si>
  <si>
    <t>MA_09_02_CO_REC10</t>
  </si>
  <si>
    <t>Como se  indica. Es una fracción expresión matemática.  Colocar los signos como se indica</t>
  </si>
  <si>
    <t>Como se  indica. El exponente es una fracción.</t>
  </si>
  <si>
    <t>IMG03</t>
  </si>
  <si>
    <t>IMG04</t>
  </si>
  <si>
    <t>Como se  indica. El exponente es una fracción.Los signos donde se indican.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</si>
</sst>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14" fillId="0" borderId="5" xfId="0" applyFont="1" applyBorder="1" applyAlignment="1">
      <alignmen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0" fillId="0" borderId="3"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1542143</xdr:colOff>
          <xdr:row>9</xdr:row>
          <xdr:rowOff>226712</xdr:rowOff>
        </xdr:from>
        <xdr:to>
          <xdr:col>10</xdr:col>
          <xdr:colOff>2834821</xdr:colOff>
          <xdr:row>9</xdr:row>
          <xdr:rowOff>1986190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975178</xdr:colOff>
          <xdr:row>10</xdr:row>
          <xdr:rowOff>97825</xdr:rowOff>
        </xdr:from>
        <xdr:to>
          <xdr:col>10</xdr:col>
          <xdr:colOff>2938533</xdr:colOff>
          <xdr:row>10</xdr:row>
          <xdr:rowOff>1462190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941161</xdr:colOff>
          <xdr:row>11</xdr:row>
          <xdr:rowOff>34017</xdr:rowOff>
        </xdr:from>
        <xdr:to>
          <xdr:col>10</xdr:col>
          <xdr:colOff>3696607</xdr:colOff>
          <xdr:row>11</xdr:row>
          <xdr:rowOff>1657762</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1156607</xdr:colOff>
          <xdr:row>12</xdr:row>
          <xdr:rowOff>234188</xdr:rowOff>
        </xdr:from>
        <xdr:to>
          <xdr:col>10</xdr:col>
          <xdr:colOff>3345089</xdr:colOff>
          <xdr:row>12</xdr:row>
          <xdr:rowOff>1723572</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H1" zoomScale="84" zoomScaleNormal="84" zoomScalePageLayoutView="140" workbookViewId="0">
      <selection activeCell="A13" sqref="A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61.5" style="16"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5"/>
      <c r="K1" s="15"/>
    </row>
    <row r="2" spans="1:16" ht="15.75" x14ac:dyDescent="0.25">
      <c r="A2" s="1"/>
      <c r="B2" s="3" t="s">
        <v>0</v>
      </c>
      <c r="C2" s="91" t="s">
        <v>22</v>
      </c>
      <c r="D2" s="92"/>
      <c r="F2" s="84" t="s">
        <v>1</v>
      </c>
      <c r="G2" s="85"/>
      <c r="H2" s="53"/>
      <c r="I2" s="53"/>
      <c r="J2" s="15"/>
    </row>
    <row r="3" spans="1:16" ht="15.75" x14ac:dyDescent="0.25">
      <c r="A3" s="1"/>
      <c r="B3" s="4" t="s">
        <v>9</v>
      </c>
      <c r="C3" s="93">
        <v>9</v>
      </c>
      <c r="D3" s="94"/>
      <c r="F3" s="86"/>
      <c r="G3" s="87"/>
      <c r="H3" s="53"/>
      <c r="I3" s="53"/>
      <c r="J3" s="15"/>
    </row>
    <row r="4" spans="1:16" ht="16.5" x14ac:dyDescent="0.3">
      <c r="A4" s="1"/>
      <c r="B4" s="4" t="s">
        <v>55</v>
      </c>
      <c r="C4" s="95" t="s">
        <v>148</v>
      </c>
      <c r="D4" s="94"/>
      <c r="E4" s="5"/>
      <c r="F4" s="52" t="s">
        <v>56</v>
      </c>
      <c r="G4" s="51" t="s">
        <v>57</v>
      </c>
      <c r="H4" s="53"/>
      <c r="I4" s="53"/>
      <c r="J4" s="15"/>
      <c r="K4" s="15"/>
    </row>
    <row r="5" spans="1:16" ht="16.5" thickBot="1" x14ac:dyDescent="0.3">
      <c r="A5" s="1"/>
      <c r="B5" s="6" t="s">
        <v>2</v>
      </c>
      <c r="C5" s="96" t="s">
        <v>149</v>
      </c>
      <c r="D5" s="97"/>
      <c r="E5" s="5"/>
      <c r="F5" s="50" t="str">
        <f>IF(G4="Recurso","Motor del recurso","")</f>
        <v>Motor del recurso</v>
      </c>
      <c r="G5" s="50" t="s">
        <v>103</v>
      </c>
      <c r="H5" s="53"/>
      <c r="I5" s="74"/>
      <c r="J5" s="15"/>
      <c r="K5" s="15"/>
    </row>
    <row r="6" spans="1:16" ht="16.5" thickBot="1" x14ac:dyDescent="0.3">
      <c r="A6" s="1"/>
      <c r="B6" s="1"/>
      <c r="C6" s="1"/>
      <c r="D6" s="1"/>
      <c r="E6" s="7"/>
      <c r="F6" s="1"/>
      <c r="G6" s="1"/>
      <c r="H6" s="53"/>
      <c r="I6" s="53"/>
      <c r="J6" s="15"/>
      <c r="K6" s="15"/>
    </row>
    <row r="7" spans="1:16" ht="15" customHeight="1" x14ac:dyDescent="0.25">
      <c r="A7" s="1"/>
      <c r="B7" s="37" t="s">
        <v>41</v>
      </c>
      <c r="C7" s="116" t="s">
        <v>153</v>
      </c>
      <c r="D7" s="36" t="s">
        <v>40</v>
      </c>
      <c r="F7" s="1"/>
      <c r="G7" s="1"/>
      <c r="H7" s="1"/>
      <c r="I7" s="1"/>
      <c r="J7" s="15"/>
      <c r="K7" s="15"/>
    </row>
    <row r="8" spans="1:16" s="8" customFormat="1" ht="16.5" thickBot="1" x14ac:dyDescent="0.3">
      <c r="A8" s="9"/>
      <c r="B8" s="9"/>
      <c r="C8" s="9"/>
      <c r="D8" s="10"/>
      <c r="E8" s="10"/>
      <c r="F8" s="88" t="s">
        <v>63</v>
      </c>
      <c r="G8" s="89"/>
      <c r="H8" s="89"/>
      <c r="I8" s="90"/>
      <c r="J8" s="17"/>
      <c r="K8" s="11"/>
      <c r="L8" s="2"/>
      <c r="M8" s="2"/>
      <c r="N8" s="2"/>
      <c r="O8" s="2"/>
      <c r="P8" s="2"/>
    </row>
    <row r="9" spans="1:16" ht="26.25" thickBot="1" x14ac:dyDescent="0.3">
      <c r="A9" s="33" t="s">
        <v>3</v>
      </c>
      <c r="B9" s="24" t="s">
        <v>10</v>
      </c>
      <c r="C9" s="23" t="s">
        <v>4</v>
      </c>
      <c r="D9" s="23" t="s">
        <v>5</v>
      </c>
      <c r="E9" s="23" t="s">
        <v>6</v>
      </c>
      <c r="F9" s="73" t="s">
        <v>62</v>
      </c>
      <c r="G9" s="73" t="s">
        <v>60</v>
      </c>
      <c r="H9" s="73" t="s">
        <v>61</v>
      </c>
      <c r="I9" s="73" t="s">
        <v>138</v>
      </c>
      <c r="J9" s="24" t="s">
        <v>7</v>
      </c>
      <c r="K9" s="80" t="s">
        <v>8</v>
      </c>
    </row>
    <row r="10" spans="1:16" s="11" customFormat="1" ht="194.65" customHeight="1" x14ac:dyDescent="0.25">
      <c r="A10" s="12" t="str">
        <f>IF(OR(B10&lt;&gt;"",J10&lt;&gt;""),"IMG01","")</f>
        <v>IMG01</v>
      </c>
      <c r="B10" s="25" t="s">
        <v>150</v>
      </c>
      <c r="C10" s="25" t="str">
        <f>IF(OR(B10&lt;&gt;"",J10&lt;&gt;""),IF($G$4="Recurso",CONCATENATE($G$4," ",$G$5),$G$4),"")</f>
        <v>Recurso F13</v>
      </c>
      <c r="D10" s="76" t="s">
        <v>151</v>
      </c>
      <c r="E10" s="13" t="s">
        <v>146</v>
      </c>
      <c r="F10" s="13" t="str">
        <f>IF(OR(B10&lt;&gt;"",J10&lt;&gt;""),CONCATENATE($C$7,"_",$A10,IF($G$4="Cuaderno de Estudio","_small",CONCATENATE(IF(I10="","","n"),IF(LEFT($G$5,1)="F",".jpg",".png")))),"")</f>
        <v>MA_09_02_CO_REC10_IMG01.jpg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76" t="s">
        <v>152</v>
      </c>
      <c r="K10" s="81"/>
    </row>
    <row r="11" spans="1:16" s="11" customFormat="1" ht="116.45" customHeight="1" x14ac:dyDescent="0.25">
      <c r="A11" s="77" t="s">
        <v>147</v>
      </c>
      <c r="B11" s="25" t="s">
        <v>150</v>
      </c>
      <c r="C11" s="25" t="str">
        <f t="shared" ref="C11:C22" si="0">IF(OR(B11&lt;&gt;"",J11&lt;&gt;""),IF($G$4="Recurso",CONCATENATE($G$4," ",$G$5),$G$4),"")</f>
        <v>Recurso F13</v>
      </c>
      <c r="D11" s="76" t="s">
        <v>151</v>
      </c>
      <c r="E11" s="13" t="s">
        <v>146</v>
      </c>
      <c r="F11" s="13" t="str">
        <f t="shared" ref="F11:F74" si="1">IF(OR(B11&lt;&gt;"",J11&lt;&gt;""),CONCATENATE($C$7,"_",$A11,IF($G$4="Cuaderno de Estudio","_small",CONCATENATE(IF(I11="","","n"),IF(LEFT($G$5,1)="F",".jpg",".png")))),"")</f>
        <v>MA_09_02_CO_REC10_IMG02.jpg</v>
      </c>
      <c r="G11" s="13" t="str">
        <f>IF(F11&lt;&gt;"",IF($G$4="Recurso",IF(LEFT($G$5,1)="M",VLOOKUP($G$5,'Definición técnica de imagenes'!$A$3:$G$17,5,FALSE),IF($G$5="F1",'Definición técnica de imagenes'!$E$15,'Definición técnica de imagenes'!$F$13)),'Definición técnica de imagenes'!$E$16),"")</f>
        <v>800 x 460 px</v>
      </c>
      <c r="H11" s="13" t="str">
        <f t="shared" ref="H11:H74" si="2">IF(I11&lt;&gt;"",IF(OR(B11&lt;&gt;"",J11&lt;&gt;""),CONCATENATE($C$7,"_",$A11,IF($G$4="Cuaderno de Estudio","_zoom",CONCATENATE("a",IF(LEFT($G$5,1)="F",".jpg",".png")))),""),"")</f>
        <v/>
      </c>
      <c r="I11" s="13" t="str">
        <f>IF(OR(B11&lt;&gt;"",J11&lt;&gt;""),IF($G$4="Recurso",IF(LEFT($G$5,1)="M",VLOOKUP($G$5,'Definición técnica de imagenes'!$A$3:$G$17,6,FALSE),IF($G$5="F1","","")),'Definición técnica de imagenes'!$F$16),"")</f>
        <v/>
      </c>
      <c r="J11" s="76" t="s">
        <v>154</v>
      </c>
      <c r="K11" s="81"/>
    </row>
    <row r="12" spans="1:16" s="11" customFormat="1" ht="139.9" customHeight="1" x14ac:dyDescent="0.25">
      <c r="A12" s="77" t="s">
        <v>156</v>
      </c>
      <c r="B12" s="25" t="s">
        <v>150</v>
      </c>
      <c r="C12" s="25" t="str">
        <f t="shared" si="0"/>
        <v>Recurso F13</v>
      </c>
      <c r="D12" s="76" t="s">
        <v>151</v>
      </c>
      <c r="E12" s="76" t="s">
        <v>146</v>
      </c>
      <c r="F12" s="13" t="str">
        <f t="shared" si="1"/>
        <v>MA_09_02_CO_REC10_IMG03.jpg</v>
      </c>
      <c r="G12" s="13" t="str">
        <f>IF(F12&lt;&gt;"",IF($G$4="Recurso",IF(LEFT($G$5,1)="M",VLOOKUP($G$5,'Definición técnica de imagenes'!$A$3:$G$17,5,FALSE),IF($G$5="F1",'Definición técnica de imagenes'!$E$15,'Definición técnica de imagenes'!$F$13)),'Definición técnica de imagenes'!$E$16),"")</f>
        <v>800 x 460 px</v>
      </c>
      <c r="H12" s="13"/>
      <c r="I12" s="13"/>
      <c r="J12" s="76" t="s">
        <v>155</v>
      </c>
      <c r="K12" s="81"/>
    </row>
    <row r="13" spans="1:16" s="11" customFormat="1" ht="177" customHeight="1" x14ac:dyDescent="0.25">
      <c r="A13" s="77" t="s">
        <v>157</v>
      </c>
      <c r="B13" s="25" t="s">
        <v>150</v>
      </c>
      <c r="C13" s="25" t="str">
        <f t="shared" si="0"/>
        <v>Recurso F13</v>
      </c>
      <c r="D13" s="76" t="s">
        <v>151</v>
      </c>
      <c r="E13" s="76" t="s">
        <v>146</v>
      </c>
      <c r="F13" s="13" t="str">
        <f t="shared" si="1"/>
        <v>MA_09_02_CO_REC10_IMG04.jpg</v>
      </c>
      <c r="G13" s="13" t="str">
        <f>IF(F13&lt;&gt;"",IF($G$4="Recurso",IF(LEFT($G$5,1)="M",VLOOKUP($G$5,'Definición técnica de imagenes'!$A$3:$G$17,5,FALSE),IF($G$5="F1",'Definición técnica de imagenes'!$E$15,'Definición técnica de imagenes'!$F$13)),'Definición técnica de imagenes'!$E$16),"")</f>
        <v>800 x 460 px</v>
      </c>
      <c r="H13" s="13"/>
      <c r="I13" s="13"/>
      <c r="J13" s="76" t="s">
        <v>158</v>
      </c>
      <c r="K13" s="81"/>
    </row>
    <row r="14" spans="1:16" s="11" customFormat="1" ht="112.5" customHeight="1" x14ac:dyDescent="0.25">
      <c r="A14" s="77"/>
      <c r="B14" s="78"/>
      <c r="C14" s="25"/>
      <c r="D14" s="76"/>
      <c r="E14" s="76"/>
      <c r="F14" s="13"/>
      <c r="G14" s="13"/>
      <c r="H14" s="13"/>
      <c r="I14" s="13"/>
      <c r="J14" s="82"/>
      <c r="K14" s="81"/>
    </row>
    <row r="15" spans="1:16" s="11" customFormat="1" ht="115.5" customHeight="1" x14ac:dyDescent="0.25">
      <c r="A15" s="12"/>
      <c r="B15" s="78"/>
      <c r="C15" s="25"/>
      <c r="D15" s="76"/>
      <c r="E15" s="76"/>
      <c r="F15" s="13"/>
      <c r="G15" s="13"/>
      <c r="H15" s="13"/>
      <c r="I15" s="13"/>
      <c r="J15" s="79"/>
      <c r="K15" s="81"/>
    </row>
    <row r="16" spans="1:16" s="11" customFormat="1" ht="105" customHeight="1" x14ac:dyDescent="0.25">
      <c r="A16" s="77"/>
      <c r="B16" s="78"/>
      <c r="C16" s="25"/>
      <c r="D16" s="76"/>
      <c r="E16" s="76"/>
      <c r="F16" s="13"/>
      <c r="G16" s="13"/>
      <c r="H16" s="13"/>
      <c r="I16" s="13"/>
      <c r="J16" s="79"/>
      <c r="K16" s="81"/>
    </row>
    <row r="17" spans="1:11" s="11" customFormat="1" ht="103.5" customHeight="1" x14ac:dyDescent="0.25">
      <c r="A17" s="77"/>
      <c r="B17" s="78"/>
      <c r="C17" s="25"/>
      <c r="D17" s="76"/>
      <c r="E17" s="76"/>
      <c r="F17" s="13"/>
      <c r="G17" s="13"/>
      <c r="H17" s="13"/>
      <c r="I17" s="13"/>
      <c r="J17" s="79"/>
      <c r="K17" s="81"/>
    </row>
    <row r="18" spans="1:11" s="11" customFormat="1" ht="141" customHeight="1" x14ac:dyDescent="0.25">
      <c r="A18" s="77"/>
      <c r="B18" s="78"/>
      <c r="C18" s="25"/>
      <c r="D18" s="13"/>
      <c r="E18" s="13"/>
      <c r="F18" s="13"/>
      <c r="G18" s="13"/>
      <c r="H18" s="13"/>
      <c r="I18" s="13"/>
      <c r="J18" s="83"/>
      <c r="K18" s="81"/>
    </row>
    <row r="19" spans="1:11" s="11" customFormat="1" ht="14.25" x14ac:dyDescent="0.3">
      <c r="A19" s="12" t="str">
        <f t="shared" ref="A19:A30" si="3">IF(OR(B19&lt;&gt;"",J19&lt;&gt;""),CONCATENATE(LEFT(A18,3),IF(MID(A18,4,2)+1&lt;10,CONCATENATE("0",MID(A18,4,2)+1))),"")</f>
        <v/>
      </c>
      <c r="B19" s="32"/>
      <c r="C19" s="25"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31"/>
      <c r="K19" s="34"/>
    </row>
    <row r="20" spans="1:11" s="11" customFormat="1" x14ac:dyDescent="0.25">
      <c r="A20" s="12" t="str">
        <f t="shared" si="3"/>
        <v/>
      </c>
      <c r="B20" s="26"/>
      <c r="C20" s="25"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7"/>
      <c r="C21" s="25"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28"/>
      <c r="C22" s="25"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6"/>
      <c r="C23" s="26"/>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5"/>
      <c r="C24" s="25"/>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6"/>
      <c r="C25" s="26"/>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6"/>
      <c r="C26" s="26"/>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6"/>
      <c r="C27" s="26"/>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5"/>
      <c r="C28" s="25"/>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6"/>
      <c r="C29" s="26"/>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6"/>
      <c r="C30" s="26"/>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6"/>
      <c r="C31" s="26"/>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6"/>
      <c r="C32" s="26"/>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6"/>
      <c r="C33" s="26"/>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6"/>
      <c r="C34" s="26"/>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5"/>
      <c r="C35" s="25"/>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29"/>
      <c r="C36" s="29"/>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5"/>
      <c r="C37" s="25"/>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0"/>
      <c r="C38" s="30"/>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5"/>
      <c r="C39" s="25"/>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5"/>
      <c r="C40" s="25"/>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5"/>
      <c r="C41" s="25"/>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5"/>
      <c r="C42" s="25"/>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5"/>
      <c r="C43" s="25"/>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5"/>
      <c r="C44" s="25"/>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5"/>
      <c r="C45" s="25"/>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5"/>
      <c r="C46" s="25"/>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5"/>
      <c r="C47" s="25"/>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5"/>
      <c r="C48" s="25"/>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5"/>
      <c r="C49" s="25"/>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5"/>
      <c r="C50" s="25"/>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5"/>
      <c r="C51" s="25"/>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5"/>
      <c r="C52" s="25"/>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5"/>
      <c r="C53" s="25"/>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5"/>
      <c r="C54" s="25"/>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5"/>
      <c r="C55" s="25"/>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5"/>
      <c r="C56" s="25"/>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5"/>
      <c r="C57" s="25"/>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5"/>
      <c r="C58" s="25"/>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5"/>
      <c r="C59" s="25"/>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5"/>
      <c r="C60" s="25"/>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5"/>
      <c r="C61" s="25"/>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Equation.DSMT4" shapeId="2050" r:id="rId4">
          <objectPr defaultSize="0" autoPict="0" r:id="rId5">
            <anchor moveWithCells="1" sizeWithCells="1">
              <from>
                <xdr:col>10</xdr:col>
                <xdr:colOff>1543050</xdr:colOff>
                <xdr:row>9</xdr:row>
                <xdr:rowOff>228600</xdr:rowOff>
              </from>
              <to>
                <xdr:col>10</xdr:col>
                <xdr:colOff>2838450</xdr:colOff>
                <xdr:row>9</xdr:row>
                <xdr:rowOff>1990725</xdr:rowOff>
              </to>
            </anchor>
          </objectPr>
        </oleObject>
      </mc:Choice>
      <mc:Fallback>
        <oleObject progId="Equation.DSMT4" shapeId="2050" r:id="rId4"/>
      </mc:Fallback>
    </mc:AlternateContent>
    <mc:AlternateContent xmlns:mc="http://schemas.openxmlformats.org/markup-compatibility/2006">
      <mc:Choice Requires="x14">
        <oleObject progId="Equation.DSMT4" shapeId="2051" r:id="rId6">
          <objectPr defaultSize="0" autoPict="0" r:id="rId7">
            <anchor moveWithCells="1" sizeWithCells="1">
              <from>
                <xdr:col>10</xdr:col>
                <xdr:colOff>971550</xdr:colOff>
                <xdr:row>10</xdr:row>
                <xdr:rowOff>95250</xdr:rowOff>
              </from>
              <to>
                <xdr:col>10</xdr:col>
                <xdr:colOff>2943225</xdr:colOff>
                <xdr:row>10</xdr:row>
                <xdr:rowOff>1466850</xdr:rowOff>
              </to>
            </anchor>
          </objectPr>
        </oleObject>
      </mc:Choice>
      <mc:Fallback>
        <oleObject progId="Equation.DSMT4" shapeId="2051" r:id="rId6"/>
      </mc:Fallback>
    </mc:AlternateContent>
    <mc:AlternateContent xmlns:mc="http://schemas.openxmlformats.org/markup-compatibility/2006">
      <mc:Choice Requires="x14">
        <oleObject progId="Equation.DSMT4" shapeId="2052" r:id="rId8">
          <objectPr defaultSize="0" autoPict="0" r:id="rId9">
            <anchor moveWithCells="1" sizeWithCells="1">
              <from>
                <xdr:col>10</xdr:col>
                <xdr:colOff>942975</xdr:colOff>
                <xdr:row>11</xdr:row>
                <xdr:rowOff>38100</xdr:rowOff>
              </from>
              <to>
                <xdr:col>10</xdr:col>
                <xdr:colOff>3695700</xdr:colOff>
                <xdr:row>11</xdr:row>
                <xdr:rowOff>1657350</xdr:rowOff>
              </to>
            </anchor>
          </objectPr>
        </oleObject>
      </mc:Choice>
      <mc:Fallback>
        <oleObject progId="Equation.DSMT4" shapeId="2052" r:id="rId8"/>
      </mc:Fallback>
    </mc:AlternateContent>
    <mc:AlternateContent xmlns:mc="http://schemas.openxmlformats.org/markup-compatibility/2006">
      <mc:Choice Requires="x14">
        <oleObject progId="Equation.DSMT4" shapeId="2055" r:id="rId10">
          <objectPr defaultSize="0" autoPict="0" r:id="rId11">
            <anchor moveWithCells="1" sizeWithCells="1">
              <from>
                <xdr:col>10</xdr:col>
                <xdr:colOff>1152525</xdr:colOff>
                <xdr:row>12</xdr:row>
                <xdr:rowOff>238125</xdr:rowOff>
              </from>
              <to>
                <xdr:col>10</xdr:col>
                <xdr:colOff>3343275</xdr:colOff>
                <xdr:row>12</xdr:row>
                <xdr:rowOff>1724025</xdr:rowOff>
              </to>
            </anchor>
          </objectPr>
        </oleObject>
      </mc:Choice>
      <mc:Fallback>
        <oleObject progId="Equation.DSMT4" shapeId="2055" r:id="rId1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0" t="s">
        <v>39</v>
      </c>
      <c r="B1" s="101"/>
      <c r="C1" s="101"/>
      <c r="D1" s="101"/>
      <c r="E1" s="101"/>
      <c r="F1" s="102"/>
    </row>
    <row r="2" spans="1:11" x14ac:dyDescent="0.25">
      <c r="A2" s="43" t="s">
        <v>43</v>
      </c>
      <c r="B2" s="44"/>
      <c r="C2" s="103" t="s">
        <v>14</v>
      </c>
      <c r="D2" s="104"/>
      <c r="E2" s="105"/>
      <c r="F2" s="45"/>
    </row>
    <row r="3" spans="1:11" ht="63" x14ac:dyDescent="0.25">
      <c r="A3" s="46" t="s">
        <v>44</v>
      </c>
      <c r="B3" s="44"/>
      <c r="C3" s="109" t="s">
        <v>15</v>
      </c>
      <c r="D3" s="110"/>
      <c r="E3" s="111"/>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12" t="str">
        <f>CONCATENATE(H21,"_",I21,"_",J21,"_CO")</f>
        <v>LE_07_04_CO</v>
      </c>
      <c r="E5" s="113"/>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98" t="str">
        <f>CONCATENATE("SolicitudGrafica_",D5,".xls")</f>
        <v>SolicitudGrafica_LE_07_04_CO.xls</v>
      </c>
      <c r="E7" s="98"/>
      <c r="F7" s="99"/>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100" t="s">
        <v>42</v>
      </c>
      <c r="B13" s="101"/>
      <c r="C13" s="101"/>
      <c r="D13" s="101"/>
      <c r="E13" s="101"/>
      <c r="F13" s="102"/>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103" t="s">
        <v>50</v>
      </c>
      <c r="D15" s="104"/>
      <c r="E15" s="104"/>
      <c r="F15" s="105"/>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106" t="str">
        <f>CONCATENATE(H21,"_",I21,"_",J21,"_",K45)</f>
        <v>LE_07_04_REC10</v>
      </c>
      <c r="E17" s="107"/>
      <c r="F17" s="108"/>
      <c r="J17" s="35">
        <v>14</v>
      </c>
      <c r="K17" s="35">
        <v>14</v>
      </c>
    </row>
    <row r="18" spans="1:11" ht="79.5" thickBot="1" x14ac:dyDescent="0.3">
      <c r="A18" s="46" t="s">
        <v>49</v>
      </c>
      <c r="B18" s="44"/>
      <c r="C18" s="75" t="s">
        <v>145</v>
      </c>
      <c r="D18" s="98" t="str">
        <f>CONCATENATE("SolicitudGrafica_",D17,".xls")</f>
        <v>SolicitudGrafica_LE_07_04_REC10.xls</v>
      </c>
      <c r="E18" s="98"/>
      <c r="F18" s="99"/>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2015-04-06T12:06:27Z</dcterms:modified>
</cp:coreProperties>
</file>