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Google Drive\2. AulaPlaneta\EDICION\2. MA_07_05_CO\Copia GH\SolicitudesGraficas_Edicion\"/>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495" yWindow="15" windowWidth="35595" windowHeight="154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0" i="1"/>
  <c r="A11" i="1" s="1"/>
  <c r="A18" i="1"/>
  <c r="A19" i="1"/>
  <c r="A20" i="1"/>
  <c r="A21" i="1"/>
  <c r="A22" i="1"/>
  <c r="A23" i="1"/>
  <c r="A24" i="1"/>
  <c r="A25" i="1"/>
  <c r="A26" i="1"/>
  <c r="A27" i="1"/>
  <c r="A28" i="1"/>
  <c r="A29" i="1"/>
  <c r="A30" i="1"/>
  <c r="A31" i="1"/>
  <c r="A32" i="1"/>
  <c r="A33" i="1"/>
  <c r="A34" i="1"/>
  <c r="A35" i="1"/>
  <c r="A36" i="1"/>
  <c r="A37" i="1"/>
  <c r="A38" i="1"/>
  <c r="A39" i="1"/>
  <c r="A40" i="1"/>
  <c r="A41" i="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K45" i="2"/>
  <c r="J21" i="2"/>
  <c r="I21" i="2"/>
  <c r="H21" i="2"/>
  <c r="D5" i="2" s="1"/>
  <c r="D7" i="2" s="1"/>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42" i="1"/>
  <c r="A43" i="1"/>
  <c r="A44" i="1"/>
  <c r="A45" i="1"/>
  <c r="A46" i="1"/>
  <c r="A47" i="1"/>
  <c r="A48" i="1"/>
  <c r="A49" i="1"/>
  <c r="A50" i="1"/>
  <c r="A51" i="1"/>
  <c r="A52" i="1"/>
  <c r="A53" i="1"/>
  <c r="A54" i="1"/>
  <c r="A55" i="1"/>
  <c r="A56" i="1"/>
  <c r="A57" i="1"/>
  <c r="A58" i="1"/>
  <c r="A59" i="1"/>
  <c r="A60" i="1"/>
  <c r="A61" i="1"/>
  <c r="A62" i="1"/>
  <c r="H19" i="1" l="1"/>
  <c r="F19" i="1"/>
  <c r="G19" i="1" s="1"/>
  <c r="F18" i="1"/>
  <c r="G18" i="1" s="1"/>
  <c r="H18" i="1"/>
  <c r="H11" i="1"/>
  <c r="A12" i="1"/>
  <c r="F11" i="1"/>
  <c r="G11" i="1" s="1"/>
  <c r="F10" i="1"/>
  <c r="G10" i="1" s="1"/>
  <c r="A13" i="1" l="1"/>
  <c r="H12" i="1"/>
  <c r="F12" i="1"/>
  <c r="G12" i="1" s="1"/>
  <c r="F13" i="1" l="1"/>
  <c r="G13" i="1" s="1"/>
  <c r="A14" i="1"/>
  <c r="H13" i="1"/>
  <c r="F14" i="1" l="1"/>
  <c r="G14" i="1" s="1"/>
  <c r="A15" i="1"/>
  <c r="H14" i="1"/>
  <c r="A16" i="1" l="1"/>
  <c r="F15" i="1"/>
  <c r="G15" i="1" s="1"/>
  <c r="H15" i="1"/>
  <c r="A17" i="1" l="1"/>
  <c r="F16" i="1"/>
  <c r="G16" i="1" s="1"/>
  <c r="H16" i="1"/>
  <c r="F17" i="1" l="1"/>
  <c r="G17" i="1" s="1"/>
  <c r="H17" i="1"/>
</calcChain>
</file>

<file path=xl/sharedStrings.xml><?xml version="1.0" encoding="utf-8"?>
<sst xmlns="http://schemas.openxmlformats.org/spreadsheetml/2006/main" count="404" uniqueCount="207">
  <si>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</si>
  <si>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</si>
  <si>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</si>
  <si>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</si>
  <si>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</si>
  <si>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</si>
  <si>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</si>
  <si>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</si>
  <si>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</si>
  <si>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</si>
  <si>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</si>
  <si>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</si>
  <si>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</si>
  <si>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</si>
  <si>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</si>
  <si>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</si>
  <si>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</si>
  <si>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</si>
  <si>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</si>
  <si>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</si>
  <si>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</si>
  <si>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</si>
  <si>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</si>
  <si>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</si>
  <si>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</si>
  <si>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</si>
  <si>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</si>
  <si>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</si>
  <si>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</si>
  <si>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</si>
  <si>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</si>
  <si>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</si>
  <si>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</si>
  <si>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</si>
  <si>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</si>
  <si>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</si>
  <si>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</si>
  <si>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</si>
  <si>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</si>
  <si>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</si>
  <si>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</si>
  <si>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</si>
  <si>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</si>
  <si>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</si>
  <si>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</si>
  <si>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</si>
  <si>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</si>
  <si>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</si>
  <si>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</si>
  <si>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</si>
  <si>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</si>
  <si>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</si>
  <si>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</si>
  <si>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</si>
  <si>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</si>
  <si>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</si>
  <si>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</si>
  <si>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</si>
  <si>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</si>
  <si>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</si>
  <si>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</si>
  <si>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</si>
  <si>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</si>
  <si>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</si>
  <si>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</si>
  <si>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</si>
  <si>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</si>
  <si>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</si>
  <si>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</si>
  <si>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</si>
  <si>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</si>
  <si>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</si>
  <si>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</si>
  <si>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</si>
  <si>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</si>
  <si>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</si>
  <si>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</si>
  <si>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</si>
  <si>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</si>
  <si>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</si>
  <si>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</si>
  <si>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</si>
  <si>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</si>
  <si>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</si>
  <si>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</si>
  <si>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</si>
  <si>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</si>
  <si>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</si>
  <si>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</si>
  <si>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</si>
  <si>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</si>
  <si>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</si>
  <si>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</si>
  <si>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</si>
  <si>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</si>
  <si>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</si>
  <si>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</si>
  <si>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</si>
  <si>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</si>
  <si>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</si>
  <si>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</si>
  <si>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</si>
  <si>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</si>
  <si>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</si>
  <si>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</si>
  <si>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</si>
  <si>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</si>
  <si>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</si>
  <si>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</si>
  <si>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</si>
  <si>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</si>
  <si>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</si>
  <si>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</si>
  <si>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</si>
  <si>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</si>
  <si>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</si>
  <si>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</si>
  <si>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</si>
  <si>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</si>
  <si>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</si>
  <si>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</si>
  <si>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</si>
  <si>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</si>
  <si>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</si>
  <si>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</si>
  <si>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</si>
  <si>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</si>
  <si>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</si>
  <si>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</si>
  <si>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</si>
  <si>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</si>
  <si>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</si>
  <si>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</si>
  <si>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</si>
  <si>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</si>
  <si>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</si>
  <si>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</si>
  <si>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</si>
  <si>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</si>
  <si>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</si>
  <si>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</si>
  <si>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</si>
  <si>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</si>
  <si>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</si>
  <si>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</si>
  <si>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</si>
  <si>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</si>
  <si>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</si>
  <si>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</si>
  <si>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</si>
  <si>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</si>
  <si>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</si>
  <si>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</si>
  <si>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</si>
  <si>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</si>
  <si>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</si>
  <si>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</si>
  <si>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</si>
  <si>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</si>
  <si>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</si>
  <si>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</si>
  <si>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</si>
  <si>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</si>
  <si>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</si>
  <si>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</si>
  <si>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</si>
  <si>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</si>
  <si>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</si>
  <si>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</si>
  <si>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</si>
  <si>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</si>
  <si>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</si>
  <si>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</si>
  <si>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</si>
  <si>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</si>
  <si>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</si>
  <si>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</si>
  <si>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</si>
  <si>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</si>
  <si>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</si>
  <si>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</si>
  <si>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</si>
  <si>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</si>
  <si>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</si>
  <si>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</si>
  <si>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</si>
  <si>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</si>
  <si>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</si>
  <si>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 xml:space="preserve">Descripcion         </t>
  </si>
  <si>
    <t xml:space="preserve">Descripcion  </t>
  </si>
  <si>
    <t xml:space="preserve">Descripcion       </t>
  </si>
  <si>
    <t xml:space="preserve">Descripcion </t>
  </si>
  <si>
    <t>Ilustración</t>
  </si>
  <si>
    <t>Pregunta 1</t>
  </si>
  <si>
    <t>Pregunta 2</t>
  </si>
  <si>
    <t>Pregunta 3</t>
  </si>
  <si>
    <t>Pregunta 4</t>
  </si>
  <si>
    <t>Pregunta 5</t>
  </si>
  <si>
    <t>Pregunta 6</t>
  </si>
  <si>
    <t>Pregunta 7</t>
  </si>
  <si>
    <t>Pregunta 8</t>
  </si>
  <si>
    <t xml:space="preserve">Ver descripción </t>
  </si>
  <si>
    <t>Los números racionales</t>
  </si>
  <si>
    <t>Adriana Ma. Pachón</t>
  </si>
  <si>
    <t>MA_07_05_CO_REC320</t>
  </si>
  <si>
    <t xml:space="preserve">Pregunta 9
Hacer una composición similar a la que se muestra en la imagen. Niña decorando con cintas azul y verde, cada una con su medida al lado. 
Cinta zul: 139269257
Cinta verde: 124535515
Niña recortando: 50079220
</t>
  </si>
  <si>
    <t xml:space="preserve">Pregunta 10:
Hace una composición similar a la que se muestra en la imagen. Papá sirviendo jugos a sus dos hijos con mensajes de diálogo sobre los dos niños. 
Imagen: 283466795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</si>
</sst>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1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10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xfId="99" builtinId="8" hidden="1"/>
    <cellStyle name="Hipervínculo" xfId="10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Hipervínculo visitado" xfId="100" builtinId="9" hidden="1"/>
    <cellStyle name="Hipervínculo visitado" xfId="102"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e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gif"/><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gif"/></Relationships>
</file>

<file path=xl/drawings/drawing1.xml><?xml version="1.0" encoding="utf-8"?>
<xdr:wsDr xmlns:xdr="http://schemas.openxmlformats.org/drawingml/2006/spreadsheetDrawing" xmlns:a="http://schemas.openxmlformats.org/drawingml/2006/main">
  <xdr:twoCellAnchor editAs="oneCell">
    <xdr:from>
      <xdr:col>10</xdr:col>
      <xdr:colOff>772583</xdr:colOff>
      <xdr:row>9</xdr:row>
      <xdr:rowOff>215635</xdr:rowOff>
    </xdr:from>
    <xdr:to>
      <xdr:col>10</xdr:col>
      <xdr:colOff>1093754</xdr:colOff>
      <xdr:row>9</xdr:row>
      <xdr:rowOff>1269735</xdr:rowOff>
    </xdr:to>
    <xdr:pic>
      <xdr:nvPicPr>
        <xdr:cNvPr id="2" name="Imagen 1" descr="Ima-Rec-320-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322271" y="2370666"/>
          <a:ext cx="321171" cy="1054100"/>
        </a:xfrm>
        <a:prstGeom prst="rect">
          <a:avLst/>
        </a:prstGeom>
      </xdr:spPr>
    </xdr:pic>
    <xdr:clientData/>
  </xdr:twoCellAnchor>
  <xdr:twoCellAnchor editAs="oneCell">
    <xdr:from>
      <xdr:col>10</xdr:col>
      <xdr:colOff>969041</xdr:colOff>
      <xdr:row>10</xdr:row>
      <xdr:rowOff>194468</xdr:rowOff>
    </xdr:from>
    <xdr:to>
      <xdr:col>10</xdr:col>
      <xdr:colOff>1165341</xdr:colOff>
      <xdr:row>10</xdr:row>
      <xdr:rowOff>833700</xdr:rowOff>
    </xdr:to>
    <xdr:pic>
      <xdr:nvPicPr>
        <xdr:cNvPr id="3" name="Imagen 2" descr="Ima-Rec-320-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7518729" y="3837781"/>
          <a:ext cx="196300" cy="639232"/>
        </a:xfrm>
        <a:prstGeom prst="rect">
          <a:avLst/>
        </a:prstGeom>
      </xdr:spPr>
    </xdr:pic>
    <xdr:clientData/>
  </xdr:twoCellAnchor>
  <xdr:twoCellAnchor editAs="oneCell">
    <xdr:from>
      <xdr:col>10</xdr:col>
      <xdr:colOff>1095375</xdr:colOff>
      <xdr:row>11</xdr:row>
      <xdr:rowOff>218280</xdr:rowOff>
    </xdr:from>
    <xdr:to>
      <xdr:col>10</xdr:col>
      <xdr:colOff>1371625</xdr:colOff>
      <xdr:row>11</xdr:row>
      <xdr:rowOff>1117864</xdr:rowOff>
    </xdr:to>
    <xdr:pic>
      <xdr:nvPicPr>
        <xdr:cNvPr id="4" name="Imagen 3" descr="Ima-Rec-320-3.pn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645063" y="4945061"/>
          <a:ext cx="276250" cy="899584"/>
        </a:xfrm>
        <a:prstGeom prst="rect">
          <a:avLst/>
        </a:prstGeom>
      </xdr:spPr>
    </xdr:pic>
    <xdr:clientData/>
  </xdr:twoCellAnchor>
  <xdr:twoCellAnchor editAs="oneCell">
    <xdr:from>
      <xdr:col>10</xdr:col>
      <xdr:colOff>1171443</xdr:colOff>
      <xdr:row>12</xdr:row>
      <xdr:rowOff>328083</xdr:rowOff>
    </xdr:from>
    <xdr:to>
      <xdr:col>10</xdr:col>
      <xdr:colOff>1402325</xdr:colOff>
      <xdr:row>12</xdr:row>
      <xdr:rowOff>1085849</xdr:rowOff>
    </xdr:to>
    <xdr:pic>
      <xdr:nvPicPr>
        <xdr:cNvPr id="5" name="Imagen 4" descr="Ima-Rec-320-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721131" y="6459802"/>
          <a:ext cx="230882" cy="757766"/>
        </a:xfrm>
        <a:prstGeom prst="rect">
          <a:avLst/>
        </a:prstGeom>
      </xdr:spPr>
    </xdr:pic>
    <xdr:clientData/>
  </xdr:twoCellAnchor>
  <xdr:twoCellAnchor editAs="oneCell">
    <xdr:from>
      <xdr:col>10</xdr:col>
      <xdr:colOff>261937</xdr:colOff>
      <xdr:row>13</xdr:row>
      <xdr:rowOff>443933</xdr:rowOff>
    </xdr:from>
    <xdr:to>
      <xdr:col>10</xdr:col>
      <xdr:colOff>1563687</xdr:colOff>
      <xdr:row>13</xdr:row>
      <xdr:rowOff>973931</xdr:rowOff>
    </xdr:to>
    <xdr:pic>
      <xdr:nvPicPr>
        <xdr:cNvPr id="6" name="Imagen 5" descr="Ima-Rec-320-5.pn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811625" y="7909152"/>
          <a:ext cx="1301750" cy="529998"/>
        </a:xfrm>
        <a:prstGeom prst="rect">
          <a:avLst/>
        </a:prstGeom>
      </xdr:spPr>
    </xdr:pic>
    <xdr:clientData/>
  </xdr:twoCellAnchor>
  <xdr:twoCellAnchor editAs="oneCell">
    <xdr:from>
      <xdr:col>10</xdr:col>
      <xdr:colOff>68791</xdr:colOff>
      <xdr:row>14</xdr:row>
      <xdr:rowOff>298014</xdr:rowOff>
    </xdr:from>
    <xdr:to>
      <xdr:col>10</xdr:col>
      <xdr:colOff>1724025</xdr:colOff>
      <xdr:row>14</xdr:row>
      <xdr:rowOff>831055</xdr:rowOff>
    </xdr:to>
    <xdr:pic>
      <xdr:nvPicPr>
        <xdr:cNvPr id="7" name="Imagen 6" descr="Ima-Rec-320-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618479" y="8941952"/>
          <a:ext cx="1655234" cy="533041"/>
        </a:xfrm>
        <a:prstGeom prst="rect">
          <a:avLst/>
        </a:prstGeom>
      </xdr:spPr>
    </xdr:pic>
    <xdr:clientData/>
  </xdr:twoCellAnchor>
  <xdr:twoCellAnchor editAs="oneCell">
    <xdr:from>
      <xdr:col>10</xdr:col>
      <xdr:colOff>108477</xdr:colOff>
      <xdr:row>15</xdr:row>
      <xdr:rowOff>231792</xdr:rowOff>
    </xdr:from>
    <xdr:to>
      <xdr:col>10</xdr:col>
      <xdr:colOff>1818744</xdr:colOff>
      <xdr:row>15</xdr:row>
      <xdr:rowOff>779462</xdr:rowOff>
    </xdr:to>
    <xdr:pic>
      <xdr:nvPicPr>
        <xdr:cNvPr id="8" name="Imagen 7" descr="Ima-Rec-320-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658165" y="10030636"/>
          <a:ext cx="1710267" cy="547670"/>
        </a:xfrm>
        <a:prstGeom prst="rect">
          <a:avLst/>
        </a:prstGeom>
      </xdr:spPr>
    </xdr:pic>
    <xdr:clientData/>
  </xdr:twoCellAnchor>
  <xdr:twoCellAnchor editAs="oneCell">
    <xdr:from>
      <xdr:col>10</xdr:col>
      <xdr:colOff>70114</xdr:colOff>
      <xdr:row>16</xdr:row>
      <xdr:rowOff>320887</xdr:rowOff>
    </xdr:from>
    <xdr:to>
      <xdr:col>15</xdr:col>
      <xdr:colOff>733955</xdr:colOff>
      <xdr:row>16</xdr:row>
      <xdr:rowOff>785282</xdr:rowOff>
    </xdr:to>
    <xdr:pic>
      <xdr:nvPicPr>
        <xdr:cNvPr id="9" name="Imagen 8" descr="Ima-Rec-320-8.pn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6619802" y="11084137"/>
          <a:ext cx="2926028" cy="464395"/>
        </a:xfrm>
        <a:prstGeom prst="rect">
          <a:avLst/>
        </a:prstGeom>
      </xdr:spPr>
    </xdr:pic>
    <xdr:clientData/>
  </xdr:twoCellAnchor>
  <xdr:twoCellAnchor>
    <xdr:from>
      <xdr:col>10</xdr:col>
      <xdr:colOff>83344</xdr:colOff>
      <xdr:row>17</xdr:row>
      <xdr:rowOff>309563</xdr:rowOff>
    </xdr:from>
    <xdr:to>
      <xdr:col>15</xdr:col>
      <xdr:colOff>583406</xdr:colOff>
      <xdr:row>17</xdr:row>
      <xdr:rowOff>2131218</xdr:rowOff>
    </xdr:to>
    <xdr:grpSp>
      <xdr:nvGrpSpPr>
        <xdr:cNvPr id="10" name="Grupo 9"/>
        <xdr:cNvGrpSpPr/>
      </xdr:nvGrpSpPr>
      <xdr:grpSpPr>
        <a:xfrm>
          <a:off x="16633032" y="12120563"/>
          <a:ext cx="2762249" cy="1821655"/>
          <a:chOff x="929932" y="850857"/>
          <a:chExt cx="4286250" cy="3218635"/>
        </a:xfrm>
      </xdr:grpSpPr>
      <xdr:pic>
        <xdr:nvPicPr>
          <xdr:cNvPr id="11" name="Picture 2" descr="http://thumb9.shutterstock.com/display_pic_with_logo/86135/86135,1269863113,2/stock-photo-beautiful-little-girl-in-a-pink-cardigan-carves-figures-out-of-colored-paper-50079220.jp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29932" y="850857"/>
            <a:ext cx="4286250" cy="3038476"/>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4" descr="http://thumb101.shutterstock.com/display_pic_with_logo/771994/139269257/stock-photo-blue-adhesive-tape-on-the-white-background-139269257.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645863" y="2776151"/>
            <a:ext cx="1570319" cy="111318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3" name="Rectángulo 12"/>
          <xdr:cNvSpPr/>
        </xdr:nvSpPr>
        <xdr:spPr>
          <a:xfrm>
            <a:off x="4431022" y="3550508"/>
            <a:ext cx="642551" cy="518984"/>
          </a:xfrm>
          <a:prstGeom prst="rect">
            <a:avLst/>
          </a:prstGeom>
          <a:solidFill>
            <a:schemeClr val="bg1"/>
          </a:solidFill>
          <a:ln w="38100">
            <a:solidFill>
              <a:srgbClr val="028EE3"/>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CO" sz="1050"/>
          </a:p>
        </xdr:txBody>
      </xdr:sp>
      <xdr:pic>
        <xdr:nvPicPr>
          <xdr:cNvPr id="14" name="Picture 6" descr="https://latex.codecogs.com/gif.latex?%5Cdpi%7B300%7D%20%5Cfn_jvn%20%5Clarge%20%5Cfrac%7B13%7D%7B5%7D"/>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572491" y="3661718"/>
            <a:ext cx="179806" cy="29656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5" name="CuadroTexto 4"/>
          <xdr:cNvSpPr txBox="1"/>
        </xdr:nvSpPr>
        <xdr:spPr>
          <a:xfrm>
            <a:off x="4730759" y="3588948"/>
            <a:ext cx="326015" cy="395132"/>
          </a:xfrm>
          <a:prstGeom prst="rect">
            <a:avLst/>
          </a:prstGeom>
          <a:noFill/>
        </xdr:spPr>
        <xdr:txBody>
          <a:bodyPr wrap="square"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1050"/>
              <a:t>m</a:t>
            </a:r>
          </a:p>
        </xdr:txBody>
      </xdr:sp>
      <xdr:pic>
        <xdr:nvPicPr>
          <xdr:cNvPr id="16" name="Picture 8" descr="http://thumb7.shutterstock.com/display_pic_with_logo/96481/124535515/stock-photo-green-insulating-tape-roll-isolated-on-white-background-124535515.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076552" y="2404611"/>
            <a:ext cx="997021" cy="103468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Rectángulo 16"/>
          <xdr:cNvSpPr/>
        </xdr:nvSpPr>
        <xdr:spPr>
          <a:xfrm>
            <a:off x="4251215" y="2162584"/>
            <a:ext cx="642551" cy="390307"/>
          </a:xfrm>
          <a:prstGeom prst="rect">
            <a:avLst/>
          </a:prstGeom>
          <a:solidFill>
            <a:schemeClr val="bg1"/>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s-CO" sz="1050"/>
          </a:p>
        </xdr:txBody>
      </xdr:sp>
      <xdr:sp macro="" textlink="">
        <xdr:nvSpPr>
          <xdr:cNvPr id="18" name="CuadroTexto 10"/>
          <xdr:cNvSpPr txBox="1"/>
        </xdr:nvSpPr>
        <xdr:spPr>
          <a:xfrm>
            <a:off x="4251215" y="2210371"/>
            <a:ext cx="889852" cy="348302"/>
          </a:xfrm>
          <a:prstGeom prst="rect">
            <a:avLst/>
          </a:prstGeom>
          <a:noFill/>
        </xdr:spPr>
        <xdr:txBody>
          <a:bodyPr wrap="square" rtlCol="0">
            <a:spAutoFit/>
          </a:bodyPr>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s-CO" sz="900"/>
              <a:t>2,59 m</a:t>
            </a:r>
          </a:p>
        </xdr:txBody>
      </xdr:sp>
    </xdr:grpSp>
    <xdr:clientData/>
  </xdr:twoCellAnchor>
  <xdr:twoCellAnchor>
    <xdr:from>
      <xdr:col>10</xdr:col>
      <xdr:colOff>154780</xdr:colOff>
      <xdr:row>18</xdr:row>
      <xdr:rowOff>345280</xdr:rowOff>
    </xdr:from>
    <xdr:to>
      <xdr:col>15</xdr:col>
      <xdr:colOff>738186</xdr:colOff>
      <xdr:row>18</xdr:row>
      <xdr:rowOff>2416967</xdr:rowOff>
    </xdr:to>
    <xdr:grpSp>
      <xdr:nvGrpSpPr>
        <xdr:cNvPr id="19" name="Grupo 18"/>
        <xdr:cNvGrpSpPr/>
      </xdr:nvGrpSpPr>
      <xdr:grpSpPr>
        <a:xfrm>
          <a:off x="16704468" y="14382749"/>
          <a:ext cx="2845593" cy="2071687"/>
          <a:chOff x="1181186" y="366712"/>
          <a:chExt cx="4286250" cy="3048001"/>
        </a:xfrm>
      </xdr:grpSpPr>
      <xdr:pic>
        <xdr:nvPicPr>
          <xdr:cNvPr id="20" name="Picture 2" descr="http://thumb7.shutterstock.com/display_pic_with_logo/487144/283466795/stock-photo-midsection-of-father-serving-orange-juice-for-children-in-kitchen-283466795.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181186" y="366712"/>
            <a:ext cx="4286250" cy="3048001"/>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1" name="Llamada rectangular redondeada 20"/>
          <xdr:cNvSpPr/>
        </xdr:nvSpPr>
        <xdr:spPr>
          <a:xfrm>
            <a:off x="3262183" y="757881"/>
            <a:ext cx="1421784" cy="477795"/>
          </a:xfrm>
          <a:prstGeom prst="wedgeRoundRectCallout">
            <a:avLst>
              <a:gd name="adj1" fmla="val -29722"/>
              <a:gd name="adj2" fmla="val 68910"/>
              <a:gd name="adj3" fmla="val 16667"/>
            </a:avLst>
          </a:prstGeom>
          <a:solidFill>
            <a:srgbClr val="E03382">
              <a:alpha val="28000"/>
            </a:srgbClr>
          </a:solidFill>
          <a:ln>
            <a:solidFill>
              <a:srgbClr val="E03382"/>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CO" sz="1050">
                <a:solidFill>
                  <a:srgbClr val="E03382"/>
                </a:solidFill>
              </a:rPr>
              <a:t>Yo tomo </a:t>
            </a:r>
            <a:r>
              <a:rPr lang="es-CO" sz="900">
                <a:solidFill>
                  <a:schemeClr val="tx1"/>
                </a:solidFill>
              </a:rPr>
              <a:t>0,2</a:t>
            </a:r>
          </a:p>
        </xdr:txBody>
      </xdr:sp>
      <xdr:sp macro="" textlink="">
        <xdr:nvSpPr>
          <xdr:cNvPr id="22" name="Llamada rectangular redondeada 21"/>
          <xdr:cNvSpPr/>
        </xdr:nvSpPr>
        <xdr:spPr>
          <a:xfrm>
            <a:off x="1308187" y="440640"/>
            <a:ext cx="1226750" cy="477795"/>
          </a:xfrm>
          <a:prstGeom prst="wedgeRoundRectCallout">
            <a:avLst>
              <a:gd name="adj1" fmla="val -10384"/>
              <a:gd name="adj2" fmla="val 74769"/>
              <a:gd name="adj3" fmla="val 16667"/>
            </a:avLst>
          </a:prstGeom>
          <a:solidFill>
            <a:srgbClr val="039EC6">
              <a:alpha val="28000"/>
            </a:srgbClr>
          </a:solidFill>
          <a:ln>
            <a:solidFill>
              <a:srgbClr val="039EC6"/>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s-CO"/>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s-CO" sz="1050">
                <a:solidFill>
                  <a:srgbClr val="002060"/>
                </a:solidFill>
              </a:rPr>
              <a:t>Yo tomo</a:t>
            </a:r>
          </a:p>
        </xdr:txBody>
      </xdr:sp>
      <xdr:pic>
        <xdr:nvPicPr>
          <xdr:cNvPr id="23" name="Picture 4" descr="https://latex.codecogs.com/gif.latex?%5Cdpi%7B300%7D%20%5Cfn_jvn%20%5Clarge%20%5Cfrac%7B2%7D%7B9%7D"/>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306812" y="513590"/>
            <a:ext cx="101124" cy="331894"/>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20" workbookViewId="0">
      <pane ySplit="9" topLeftCell="A10" activePane="bottomLeft" state="frozen"/>
      <selection pane="bottomLeft" activeCell="C7" sqref="C7"/>
    </sheetView>
  </sheetViews>
  <sheetFormatPr baseColWidth="10" defaultColWidth="10.875" defaultRowHeight="13.5" x14ac:dyDescent="0.25"/>
  <cols>
    <col min="1" max="1" width="10"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3" t="s">
        <v>21</v>
      </c>
      <c r="D2" s="84"/>
      <c r="F2" s="76" t="s">
        <v>0</v>
      </c>
      <c r="G2" s="77"/>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5">
        <v>7</v>
      </c>
      <c r="D3" s="86"/>
      <c r="F3" s="78">
        <v>42396</v>
      </c>
      <c r="G3" s="79"/>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5" t="s">
        <v>202</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7" t="s">
        <v>203</v>
      </c>
      <c r="D5" s="88"/>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2" t="s">
        <v>204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7" customHeight="1" x14ac:dyDescent="0.25">
      <c r="A10" s="12" t="str">
        <f>IF(OR(B10&lt;&gt;"",J10&lt;&gt;""),"IMG01","")</f>
        <v>IMG01</v>
      </c>
      <c r="B10" s="62" t="s">
        <v>190</v>
      </c>
      <c r="C10" s="20" t="str">
        <f t="shared" ref="C10:C41" si="0">IF(OR(B10&lt;&gt;"",J10&lt;&gt;""),IF($G$4="Recurso",CONCATENATE($G$4," ",$G$5),$G$4),"")</f>
        <v>Recurso M5A</v>
      </c>
      <c r="D10" s="63" t="s">
        <v>192</v>
      </c>
      <c r="E10" s="63" t="s">
        <v>155</v>
      </c>
      <c r="F10" s="13" t="str">
        <f t="shared" ref="F10" ca="1" si="1">IF(OR(B10&lt;&gt;"",J10&lt;&gt;""),CONCATENATE($C$7,"_",$A10,IF($G$4="Cuaderno de Estudio","_small",CONCATENATE(IF(I10="","","n"),IF(LEFT($G$5,1)="F",".jpg",".png")))),"")</f>
        <v>MA_07_05_CO_REC320_IMG01n.png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MA_07_05_CO_REC320_IMG01a.png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193</v>
      </c>
      <c r="K10" s="64"/>
      <c r="O10" s="2" t="str">
        <f>'Definición técnica de imagenes'!A12</f>
        <v>M12D</v>
      </c>
    </row>
    <row r="11" spans="1:16" s="11" customFormat="1" ht="86.1" customHeight="1" x14ac:dyDescent="0.25">
      <c r="A11" s="12" t="str">
        <f t="shared" ref="A11:A18" si="3">IF(OR(B11&lt;&gt;"",J11&lt;&gt;""),CONCATENATE(LEFT(A10,3),IF(MID(A10,4,2)+1&lt;10,CONCATENATE("0",MID(A10,4,2)+1))),"")</f>
        <v>IMG02</v>
      </c>
      <c r="B11" s="62" t="s">
        <v>191</v>
      </c>
      <c r="C11" s="20" t="str">
        <f t="shared" si="0"/>
        <v>Recurso M5A</v>
      </c>
      <c r="D11" s="63" t="s">
        <v>192</v>
      </c>
      <c r="E11" s="63" t="s">
        <v>155</v>
      </c>
      <c r="F11" s="13" t="str">
        <f t="shared" ref="F11:F74" ca="1" si="4">IF(OR(B11&lt;&gt;"",J11&lt;&gt;""),CONCATENATE($C$7,"_",$A11,IF($G$4="Cuaderno de Estudio","_small",CONCATENATE(IF(I11="","","n"),IF(LEFT($G$5,1)="F",".jpg",".png")))),"")</f>
        <v>MA_07_05_CO_REC320_IMG02n.png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MA_07_05_CO_REC320_IMG02a.png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194</v>
      </c>
      <c r="K11" s="64"/>
      <c r="O11" s="2" t="str">
        <f>'Definición técnica de imagenes'!A13</f>
        <v>M101</v>
      </c>
    </row>
    <row r="12" spans="1:16" s="11" customFormat="1" ht="111" customHeight="1" x14ac:dyDescent="0.25">
      <c r="A12" s="12" t="str">
        <f t="shared" si="3"/>
        <v>IMG03</v>
      </c>
      <c r="B12" s="62" t="s">
        <v>190</v>
      </c>
      <c r="C12" s="20" t="str">
        <f t="shared" si="0"/>
        <v>Recurso M5A</v>
      </c>
      <c r="D12" s="63" t="s">
        <v>192</v>
      </c>
      <c r="E12" s="63" t="s">
        <v>155</v>
      </c>
      <c r="F12" s="13" t="str">
        <f t="shared" ca="1" si="4"/>
        <v>MA_07_05_CO_REC320_IMG03n.png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MA_07_05_CO_REC320_IMG03a.png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195</v>
      </c>
      <c r="K12" s="64"/>
      <c r="O12" s="2" t="str">
        <f>'Definición técnica de imagenes'!A18</f>
        <v>Diaporama F1</v>
      </c>
    </row>
    <row r="13" spans="1:16" s="11" customFormat="1" ht="105" customHeight="1" x14ac:dyDescent="0.25">
      <c r="A13" s="12" t="str">
        <f t="shared" si="3"/>
        <v>IMG04</v>
      </c>
      <c r="B13" s="62" t="s">
        <v>187</v>
      </c>
      <c r="C13" s="20" t="str">
        <f t="shared" si="0"/>
        <v>Recurso M5A</v>
      </c>
      <c r="D13" s="63" t="s">
        <v>192</v>
      </c>
      <c r="E13" s="63" t="s">
        <v>155</v>
      </c>
      <c r="F13" s="13" t="str">
        <f t="shared" ca="1" si="4"/>
        <v>MA_07_05_CO_REC320_IMG04n.png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MA_07_05_CO_REC320_IMG04a.png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196</v>
      </c>
      <c r="K13" s="64"/>
      <c r="O13" s="2" t="str">
        <f>'Definición técnica de imagenes'!A19</f>
        <v>F4</v>
      </c>
    </row>
    <row r="14" spans="1:16" s="11" customFormat="1" ht="93" customHeight="1" x14ac:dyDescent="0.25">
      <c r="A14" s="12" t="str">
        <f t="shared" si="3"/>
        <v>IMG05</v>
      </c>
      <c r="B14" s="62" t="s">
        <v>188</v>
      </c>
      <c r="C14" s="20" t="str">
        <f t="shared" si="0"/>
        <v>Recurso M5A</v>
      </c>
      <c r="D14" s="63" t="s">
        <v>192</v>
      </c>
      <c r="E14" s="63" t="s">
        <v>155</v>
      </c>
      <c r="F14" s="13" t="str">
        <f t="shared" ca="1" si="4"/>
        <v>MA_07_05_CO_REC320_IMG05n.png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MA_07_05_CO_REC320_IMG05a.png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197</v>
      </c>
      <c r="K14" s="64"/>
      <c r="O14" s="2" t="str">
        <f>'Definición técnica de imagenes'!A22</f>
        <v>F6</v>
      </c>
    </row>
    <row r="15" spans="1:16" s="11" customFormat="1" ht="90.95" customHeight="1" x14ac:dyDescent="0.25">
      <c r="A15" s="12" t="str">
        <f t="shared" si="3"/>
        <v>IMG06</v>
      </c>
      <c r="B15" s="62" t="s">
        <v>189</v>
      </c>
      <c r="C15" s="20" t="str">
        <f t="shared" si="0"/>
        <v>Recurso M5A</v>
      </c>
      <c r="D15" s="63" t="s">
        <v>192</v>
      </c>
      <c r="E15" s="63" t="s">
        <v>155</v>
      </c>
      <c r="F15" s="13" t="str">
        <f t="shared" ca="1" si="4"/>
        <v>MA_07_05_CO_REC320_IMG06n.png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MA_07_05_CO_REC320_IMG06a.png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198</v>
      </c>
      <c r="K15" s="64"/>
      <c r="O15" s="2" t="str">
        <f>'Definición técnica de imagenes'!A24</f>
        <v>F6B</v>
      </c>
    </row>
    <row r="16" spans="1:16" s="11" customFormat="1" ht="75.95" customHeight="1" x14ac:dyDescent="0.25">
      <c r="A16" s="12" t="str">
        <f t="shared" si="3"/>
        <v>IMG07</v>
      </c>
      <c r="B16" s="62" t="s">
        <v>187</v>
      </c>
      <c r="C16" s="20" t="str">
        <f t="shared" si="0"/>
        <v>Recurso M5A</v>
      </c>
      <c r="D16" s="63" t="s">
        <v>192</v>
      </c>
      <c r="E16" s="63" t="s">
        <v>155</v>
      </c>
      <c r="F16" s="13" t="str">
        <f t="shared" ca="1" si="4"/>
        <v>MA_07_05_CO_REC320_IMG07n.png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MA_07_05_CO_REC320_IMG07a.png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199</v>
      </c>
      <c r="K16" s="64"/>
      <c r="O16" s="2" t="str">
        <f>'Definición técnica de imagenes'!A25</f>
        <v>F7</v>
      </c>
    </row>
    <row r="17" spans="1:15" s="11" customFormat="1" ht="83.1" customHeight="1" x14ac:dyDescent="0.25">
      <c r="A17" s="12" t="str">
        <f t="shared" si="3"/>
        <v>IMG08</v>
      </c>
      <c r="B17" s="62" t="s">
        <v>187</v>
      </c>
      <c r="C17" s="20" t="str">
        <f t="shared" si="0"/>
        <v>Recurso M5A</v>
      </c>
      <c r="D17" s="63" t="s">
        <v>192</v>
      </c>
      <c r="E17" s="63" t="s">
        <v>155</v>
      </c>
      <c r="F17" s="13" t="str">
        <f t="shared" ca="1" si="4"/>
        <v>MA_07_05_CO_REC320_IMG08n.png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MA_07_05_CO_REC320_IMG08a.png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200</v>
      </c>
      <c r="K17" s="64"/>
      <c r="O17" s="2" t="str">
        <f>'Definición técnica de imagenes'!A27</f>
        <v>F7B</v>
      </c>
    </row>
    <row r="18" spans="1:15" s="11" customFormat="1" ht="175.5" customHeight="1" x14ac:dyDescent="0.25">
      <c r="A18" s="12" t="str">
        <f t="shared" si="3"/>
        <v>IMG09</v>
      </c>
      <c r="B18" s="62" t="s">
        <v>201</v>
      </c>
      <c r="C18" s="20" t="str">
        <f t="shared" si="0"/>
        <v>Recurso M5A</v>
      </c>
      <c r="D18" s="63" t="s">
        <v>192</v>
      </c>
      <c r="E18" s="63" t="s">
        <v>155</v>
      </c>
      <c r="F18" s="13" t="str">
        <f t="shared" ca="1" si="4"/>
        <v>MA_07_05_CO_REC320_IMG09n.png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MA_07_05_CO_REC320_IMG09a.png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t="s">
        <v>205</v>
      </c>
      <c r="K18" s="64"/>
      <c r="O18" s="2" t="str">
        <f>'Definición técnica de imagenes'!A30</f>
        <v>F8</v>
      </c>
    </row>
    <row r="19" spans="1:15" s="11" customFormat="1" ht="210" customHeight="1" x14ac:dyDescent="0.3">
      <c r="A19" s="12" t="str">
        <f t="shared" ref="A19:A50" si="6">IF(OR(B19&lt;&gt;"",J19&lt;&gt;""),CONCATENATE(LEFT(A18,3),IF(MID(A18,4,2)+1&lt;10,CONCATENATE("0",MID(A18,4,2)+1),MID(A18,4,2)+1)),"")</f>
        <v>IMG10</v>
      </c>
      <c r="B19" s="62" t="s">
        <v>201</v>
      </c>
      <c r="C19" s="20" t="str">
        <f t="shared" si="0"/>
        <v>Recurso M5A</v>
      </c>
      <c r="D19" s="63" t="s">
        <v>192</v>
      </c>
      <c r="E19" s="63" t="s">
        <v>155</v>
      </c>
      <c r="F19" s="13" t="str">
        <f t="shared" ca="1" si="4"/>
        <v>MA_07_05_CO_REC320_IMG10n.png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MA_07_05_CO_REC320_IMG10a.png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6" t="s">
        <v>206</v>
      </c>
      <c r="K19" s="67"/>
      <c r="O19" s="2" t="str">
        <f>'Definición técnica de imagenes'!A31</f>
        <v>F10</v>
      </c>
    </row>
    <row r="20" spans="1:15" s="11" customFormat="1" ht="98.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44"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7"/>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7"/>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7"/>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7"/>
      <c r="O24" s="2" t="str">
        <f>'Definición técnica de imagenes'!A37</f>
        <v>F13B</v>
      </c>
    </row>
    <row r="25" spans="1:15" s="11" customFormat="1" ht="16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35"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90.9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23.95"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4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8"/>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69"/>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1" t="s">
        <v>38</v>
      </c>
      <c r="B1" s="92"/>
      <c r="C1" s="92"/>
      <c r="D1" s="92"/>
      <c r="E1" s="92"/>
      <c r="F1" s="93"/>
    </row>
    <row r="2" spans="1:11" x14ac:dyDescent="0.25">
      <c r="A2" s="30" t="s">
        <v>42</v>
      </c>
      <c r="B2" s="31"/>
      <c r="C2" s="94" t="s">
        <v>13</v>
      </c>
      <c r="D2" s="95"/>
      <c r="E2" s="96"/>
      <c r="F2" s="32"/>
    </row>
    <row r="3" spans="1:11" ht="63" x14ac:dyDescent="0.25">
      <c r="A3" s="33" t="s">
        <v>43</v>
      </c>
      <c r="B3" s="31"/>
      <c r="C3" s="100" t="s">
        <v>14</v>
      </c>
      <c r="D3" s="101"/>
      <c r="E3" s="102"/>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3" t="str">
        <f>CONCATENATE(H21,"_",I21,"_",J21,"_CO")</f>
        <v>LE_07_04_CO</v>
      </c>
      <c r="E5" s="104"/>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89" t="str">
        <f>CONCATENATE("SolicitudGrafica_",D5,".xls")</f>
        <v>SolicitudGrafica_LE_07_04_CO.xls</v>
      </c>
      <c r="E7" s="89"/>
      <c r="F7" s="90"/>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1" t="s">
        <v>41</v>
      </c>
      <c r="B13" s="92"/>
      <c r="C13" s="92"/>
      <c r="D13" s="92"/>
      <c r="E13" s="92"/>
      <c r="F13" s="93"/>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4" t="s">
        <v>49</v>
      </c>
      <c r="D15" s="95"/>
      <c r="E15" s="95"/>
      <c r="F15" s="96"/>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7" t="str">
        <f>CONCATENATE(H21,"_",I21,"_",J21,"_",K45)</f>
        <v>LE_07_04_REC10</v>
      </c>
      <c r="E17" s="98"/>
      <c r="F17" s="99"/>
      <c r="J17" s="22">
        <v>14</v>
      </c>
      <c r="K17" s="22">
        <v>14</v>
      </c>
    </row>
    <row r="18" spans="1:11" ht="79.5" thickBot="1" x14ac:dyDescent="0.3">
      <c r="A18" s="33" t="s">
        <v>48</v>
      </c>
      <c r="B18" s="31"/>
      <c r="C18" s="59" t="s">
        <v>120</v>
      </c>
      <c r="D18" s="89" t="str">
        <f>CONCATENATE("SolicitudGrafica_",D17,".xls")</f>
        <v>SolicitudGrafica_LE_07_04_REC10.xls</v>
      </c>
      <c r="E18" s="89"/>
      <c r="F18" s="90"/>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6" t="s">
        <v>56</v>
      </c>
      <c r="B1" s="106" t="s">
        <v>149</v>
      </c>
      <c r="C1" s="106" t="s">
        <v>63</v>
      </c>
      <c r="D1" s="106" t="s">
        <v>64</v>
      </c>
      <c r="E1" s="106" t="s">
        <v>5</v>
      </c>
      <c r="F1" s="106" t="s">
        <v>65</v>
      </c>
      <c r="G1" s="106" t="s">
        <v>66</v>
      </c>
      <c r="H1" s="105" t="s">
        <v>68</v>
      </c>
      <c r="I1" s="105"/>
    </row>
    <row r="2" spans="1:10" x14ac:dyDescent="0.25">
      <c r="A2" s="106"/>
      <c r="B2" s="106"/>
      <c r="C2" s="106"/>
      <c r="D2" s="106"/>
      <c r="E2" s="106"/>
      <c r="F2" s="106"/>
      <c r="G2" s="106"/>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1"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5" customFormat="1" ht="14.85" customHeight="1" x14ac:dyDescent="0.25">
      <c r="A15" s="73" t="s">
        <v>96</v>
      </c>
      <c r="B15" s="73"/>
      <c r="C15" s="73" t="s">
        <v>97</v>
      </c>
      <c r="D15" s="74" t="s">
        <v>98</v>
      </c>
      <c r="E15" s="73" t="s">
        <v>93</v>
      </c>
      <c r="F15" s="73" t="s">
        <v>117</v>
      </c>
      <c r="G15" s="73"/>
      <c r="H15" s="74" t="s">
        <v>122</v>
      </c>
      <c r="I15" s="73"/>
      <c r="J15" s="75"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0"/>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0"/>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2016-01-27T19:14:23Z</dcterms:modified>
</cp:coreProperties>
</file>