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RECURSOS_GRECO\ONCE\MA_11_04_CO\SOLICITUD_GRAFICA_REC_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D5" i="2" l="1"/>
  <c r="D7" i="2" s="1"/>
  <c r="D17" i="2"/>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s="1"/>
  <c r="G35" i="1" s="1"/>
  <c r="A36" i="1" l="1"/>
  <c r="F36" i="1" s="1"/>
  <c r="G36" i="1" s="1"/>
  <c r="H35" i="1"/>
  <c r="A37" i="1" l="1"/>
  <c r="F37" i="1" s="1"/>
  <c r="G37" i="1" s="1"/>
  <c r="A38" i="1" l="1"/>
  <c r="F38" i="1" s="1"/>
  <c r="G38" i="1" s="1"/>
  <c r="A39" i="1" l="1"/>
  <c r="F39" i="1" s="1"/>
  <c r="G39" i="1" s="1"/>
  <c r="A40" i="1" l="1"/>
  <c r="F40" i="1" s="1"/>
  <c r="G40" i="1" s="1"/>
  <c r="A41" i="1" l="1"/>
  <c r="F41" i="1" s="1"/>
  <c r="G41" i="1" s="1"/>
  <c r="H40" i="1"/>
  <c r="A42" i="1" l="1"/>
  <c r="F42" i="1" s="1"/>
  <c r="G42" i="1" s="1"/>
  <c r="A43" i="1" l="1"/>
  <c r="F43" i="1" s="1"/>
  <c r="G43" i="1" s="1"/>
  <c r="A44" i="1" l="1"/>
  <c r="F44" i="1" s="1"/>
  <c r="G44" i="1" s="1"/>
  <c r="A45" i="1" l="1"/>
  <c r="F45" i="1" s="1"/>
  <c r="G45" i="1" s="1"/>
  <c r="A46" i="1" l="1"/>
  <c r="F46" i="1" s="1"/>
  <c r="G46" i="1" s="1"/>
  <c r="H45" i="1"/>
  <c r="A47" i="1" l="1"/>
  <c r="F47" i="1" s="1"/>
  <c r="G47" i="1" s="1"/>
  <c r="A48" i="1" l="1"/>
  <c r="F48" i="1" s="1"/>
  <c r="G48" i="1" s="1"/>
  <c r="A49" i="1" l="1"/>
  <c r="F49" i="1" s="1"/>
  <c r="G49" i="1" s="1"/>
  <c r="A50" i="1" l="1"/>
  <c r="F50" i="1" s="1"/>
  <c r="G50" i="1" s="1"/>
  <c r="A51" i="1" l="1"/>
  <c r="F51" i="1" s="1"/>
  <c r="G51" i="1" s="1"/>
  <c r="H50" i="1"/>
  <c r="A52" i="1" l="1"/>
  <c r="F52" i="1" s="1"/>
  <c r="G52" i="1" s="1"/>
  <c r="A53" i="1" l="1"/>
  <c r="F53" i="1" s="1"/>
  <c r="G53" i="1" s="1"/>
  <c r="A54" i="1" l="1"/>
  <c r="F54" i="1" s="1"/>
  <c r="G54" i="1" s="1"/>
  <c r="A55" i="1" l="1"/>
  <c r="F55" i="1" s="1"/>
  <c r="G55" i="1" s="1"/>
  <c r="A56" i="1" l="1"/>
  <c r="F56" i="1" s="1"/>
  <c r="G56" i="1" s="1"/>
  <c r="H55" i="1"/>
  <c r="A57" i="1" l="1"/>
  <c r="F57" i="1" s="1"/>
  <c r="G57" i="1" s="1"/>
  <c r="A58" i="1" l="1"/>
  <c r="F58" i="1" s="1"/>
  <c r="G58" i="1" s="1"/>
  <c r="A59" i="1" l="1"/>
  <c r="F59" i="1" s="1"/>
  <c r="G59" i="1" s="1"/>
  <c r="A60" i="1"/>
  <c r="A61" i="1" l="1"/>
  <c r="A62" i="1" l="1"/>
</calcChain>
</file>

<file path=xl/sharedStrings.xml><?xml version="1.0" encoding="utf-8"?>
<sst xmlns="http://schemas.openxmlformats.org/spreadsheetml/2006/main" count="523" uniqueCount="231">
  <si>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</si>
  <si>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</si>
  <si>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</si>
  <si>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</si>
  <si>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</si>
  <si>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</si>
  <si>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</si>
  <si>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</si>
  <si>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</si>
  <si>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</si>
  <si>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</si>
  <si>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</si>
  <si>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</si>
  <si>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</si>
  <si>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</si>
  <si>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</si>
  <si>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</si>
  <si>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</si>
  <si>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</si>
  <si>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</si>
  <si>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</si>
  <si>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</si>
  <si>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</si>
  <si>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</si>
  <si>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</si>
  <si>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</si>
  <si>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</si>
  <si>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</si>
  <si>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</si>
  <si>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</si>
  <si>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</si>
  <si>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</si>
  <si>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</si>
  <si>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</si>
  <si>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</si>
  <si>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</si>
  <si>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</si>
  <si>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</si>
  <si>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</si>
  <si>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</si>
  <si>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</si>
  <si>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</si>
  <si>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</si>
  <si>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</si>
  <si>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</si>
  <si>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</si>
  <si>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</si>
  <si>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</si>
  <si>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</si>
  <si>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</si>
  <si>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</si>
  <si>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</si>
  <si>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</si>
  <si>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</si>
  <si>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</si>
  <si>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</si>
  <si>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</si>
  <si>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</si>
  <si>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</si>
  <si>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</si>
  <si>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</si>
  <si>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</si>
  <si>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</si>
  <si>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</si>
  <si>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</si>
  <si>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</si>
  <si>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</si>
  <si>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</si>
  <si>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</si>
  <si>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</si>
  <si>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</si>
  <si>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</si>
  <si>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</si>
  <si>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</si>
  <si>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</si>
  <si>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</si>
  <si>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</si>
  <si>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</si>
  <si>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</si>
  <si>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</si>
  <si>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</si>
  <si>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</si>
  <si>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</si>
  <si>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</si>
  <si>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</si>
  <si>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</si>
  <si>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</si>
  <si>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</si>
  <si>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</si>
  <si>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</si>
  <si>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</si>
  <si>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</si>
  <si>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</si>
  <si>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</si>
  <si>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</si>
  <si>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</si>
  <si>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</si>
  <si>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</si>
  <si>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</si>
  <si>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</si>
  <si>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</si>
  <si>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</si>
  <si>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</si>
  <si>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</si>
  <si>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</si>
  <si>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</si>
  <si>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</si>
  <si>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</si>
  <si>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</si>
  <si>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</si>
  <si>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</si>
  <si>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</si>
  <si>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</si>
  <si>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</si>
  <si>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</si>
  <si>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</si>
  <si>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</si>
  <si>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</si>
  <si>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</si>
  <si>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</si>
  <si>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</si>
  <si>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</si>
  <si>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</si>
  <si>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</si>
  <si>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</si>
  <si>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</si>
  <si>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</si>
  <si>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</si>
  <si>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</si>
  <si>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</si>
  <si>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</si>
  <si>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</si>
  <si>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</si>
  <si>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</si>
  <si>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</si>
  <si>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</si>
  <si>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</si>
  <si>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</si>
  <si>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</si>
  <si>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</si>
  <si>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</si>
  <si>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</si>
  <si>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</si>
  <si>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</si>
  <si>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</si>
  <si>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</si>
  <si>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</si>
  <si>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</si>
  <si>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</si>
  <si>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</si>
  <si>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</si>
  <si>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</si>
  <si>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</si>
  <si>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</si>
  <si>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</si>
  <si>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</si>
  <si>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</si>
  <si>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</si>
  <si>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</si>
  <si>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</si>
  <si>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</si>
  <si>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</si>
  <si>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</si>
  <si>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</si>
  <si>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</si>
  <si>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</si>
  <si>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</si>
  <si>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</si>
  <si>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</si>
  <si>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</si>
  <si>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</si>
  <si>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</si>
  <si>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</si>
  <si>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</si>
  <si>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</si>
  <si>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</si>
  <si>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</si>
  <si>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</si>
  <si>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</si>
  <si>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</si>
  <si>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</si>
  <si>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</si>
  <si>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</si>
  <si>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</si>
  <si>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</si>
  <si>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</si>
  <si>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</si>
  <si>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</si>
  <si>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</si>
  <si>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 xml:space="preserve">Pregunta 1
Se debe  indicar   la expresión que se presenta en IMG1 adjunta en la carpeta . </t>
  </si>
  <si>
    <t>MA_11_04_CO_REC90</t>
  </si>
  <si>
    <t xml:space="preserve">Pregunta 1, respuesta 1
Se debe  indicar   la expresión que se presenta en IMG1 _R1 adjunta en la carpeta . </t>
  </si>
  <si>
    <t xml:space="preserve">Pregunta 1, respuesta 2
Se debe  indicar   la expresión que se presenta en IMG1 _R2 adjunta en la carpeta . </t>
  </si>
  <si>
    <t xml:space="preserve">Pregunta 1, respuesta  3
Se debe  indicar   la expresión que se presenta en IMG1 _R3 adjunta en la carpeta . </t>
  </si>
  <si>
    <t xml:space="preserve">Pregunta 1, respuesta 4
Se debe  indicar   la expresión que se presenta en IMG1 _R4 adjunta en la carpeta . </t>
  </si>
  <si>
    <t xml:space="preserve">Pregunta 2, respuesta 1
Se debe  indicar   la expresión que se presenta en IMG2_R1 adjunta en la carpeta . </t>
  </si>
  <si>
    <t xml:space="preserve">Pregunta 2, respuesta 3
Se debe  indicar   la expresión que se presenta en IMG2_R3 adjunta en la carpeta . </t>
  </si>
  <si>
    <t xml:space="preserve">Pregunta 2, respuesta 2
Se debe  indicar   la expresión que se presenta en IMG2_R2 adjunta en la carpeta . </t>
  </si>
  <si>
    <t xml:space="preserve">Pregunta 2, respuesta 4
Se debe  indicar   la expresión que se presenta en IMG2_R4 adjunta en la carpeta . </t>
  </si>
  <si>
    <t xml:space="preserve">Pregunta 3, respuesta 1
Se debe  indicar   la expresión que se presenta en IMG3_R1 adjunta en la carpeta . </t>
  </si>
  <si>
    <t xml:space="preserve">Pregunta 3, respuesta  2
Se debe  indicar   la expresión que se presenta en IMG3_R2  adjunta en la carpeta . </t>
  </si>
  <si>
    <t xml:space="preserve">Pregunta 3, respuesta 4
Se debe  indicar   la expresión que se presenta en IMG3_R4 adjunta en la carpeta . </t>
  </si>
  <si>
    <t xml:space="preserve">Pregunta 3, respuesta 3
Se debe  indicar   la expresión que se presenta en IMG3_R3 adjunta en la carpeta . </t>
  </si>
  <si>
    <t xml:space="preserve">Pregunta  4
Se debe  indicar   la expresión que se presenta en IMG4 adjunta en la carpeta . </t>
  </si>
  <si>
    <t xml:space="preserve">Pregunta 4, respuesta 1
Se debe  indicar   la expresión que se presenta en IMG4_R1 adjunta en la carpeta . </t>
  </si>
  <si>
    <t xml:space="preserve">Pregunta 4, respuesta  2
Se debe  indicar   la expresión que se presenta en IMG4_R2 adjunta en la carpeta . </t>
  </si>
  <si>
    <t xml:space="preserve">Pregunta 4, respuesta 3
Se debe  indicar   la expresión que se presenta en IMG4_R3 adjunta en la carpeta . </t>
  </si>
  <si>
    <t xml:space="preserve">Pregunta 4, respuesta 4
Se debe  indicar   la expresión que se presenta en IMG4_R4 adjunta en la carpeta . </t>
  </si>
  <si>
    <t xml:space="preserve">Pregunta  5
Se debe  indicar   la expresión que se presenta en IMG5 adjunta en la carpeta . </t>
  </si>
  <si>
    <t xml:space="preserve">Pregunta 5, respuesta 1
Se debe  indicar   la expresión que se presenta en IMG5_R1 adjunta en la carpeta . </t>
  </si>
  <si>
    <t xml:space="preserve">Pregunta 5, respuesta 4
Se debe  indicar   la expresión que se presenta en IMG5_R4 adjunta en la carpeta . </t>
  </si>
  <si>
    <t xml:space="preserve">Pregunta 5, respuesta 3
Se debe  indicar   la expresión que se presenta en IMG5_R3 adjunta en la carpeta . </t>
  </si>
  <si>
    <t xml:space="preserve">Pregunta 5, respuesta 2
Se debe  indicar   la expresión que se presenta en IMG5_R2 adjunta en la carpeta . </t>
  </si>
  <si>
    <t xml:space="preserve">Pregunta 6, respuesta 1
Se debe  indicar   la expresión que se presenta en IMG6_R1 adjunta en la carpeta . </t>
  </si>
  <si>
    <t xml:space="preserve">Pregunta 6, respuesta 2
Se debe  indicar   la expresión que se presenta en IMG6_R2 adjunta en la carpeta . </t>
  </si>
  <si>
    <t xml:space="preserve">Pregunta 6, respuesta 3
Se debe  indicar   la expresión que se presenta en IMG6_R3 adjunta en la carpeta . </t>
  </si>
  <si>
    <t xml:space="preserve">Pregunta 6, respuesta 4
Se debe  indicar   la expresión que se presenta en IMG6_R4 adjunta en la carpeta . </t>
  </si>
  <si>
    <t xml:space="preserve">Pregunta  7
Se debe  indicar   la expresión que se presenta en IMG7 adjunta en la carpeta . </t>
  </si>
  <si>
    <t xml:space="preserve">Pregunta 7, respuesta 1
Se debe  indicar   la expresión que se presenta en IMG7_R1 adjunta en la carpeta . </t>
  </si>
  <si>
    <t xml:space="preserve">Pregunta 7, respuesta 2
Se debe  indicar   la expresión que se presenta en IMG7_R2 adjunta en la carpeta . </t>
  </si>
  <si>
    <t xml:space="preserve">Pregunta 7, respuesta 3
Se debe  indicar   la expresión que se presenta en IMG7_R3 adjunta en la carpeta . </t>
  </si>
  <si>
    <t xml:space="preserve">Pregunta 7, respuesta 4
Se debe  indicar   la expresión que se presenta en IMG7_R4 adjunta en la carpeta . </t>
  </si>
  <si>
    <t xml:space="preserve">Pregunta  8
Se debe  indicar   la expresión que se presenta en IMG7 adjunta en la carpeta . </t>
  </si>
  <si>
    <t xml:space="preserve">Pregunta 8, respuesta 1
Se debe  indicar   la expresión que se presenta en IMG8_R1 adjunta en la carpeta . </t>
  </si>
  <si>
    <t xml:space="preserve">Pregunta 8, respuesta 2
Se debe  indicar   la expresión que se presenta en IMG8_R2 adjunta en la carpeta . </t>
  </si>
  <si>
    <t xml:space="preserve">Pregunta 8, respuesta 3
Se debe  indicar   la expresión que se presenta en IMG8_R3 adjunta en la carpeta . </t>
  </si>
  <si>
    <t xml:space="preserve">Pregunta 8, respuesta 4
Se debe  indicar   la expresión que se presenta en IMG8_R4 adjunta en la carpeta . </t>
  </si>
  <si>
    <t>Las reglas de la derivación</t>
  </si>
  <si>
    <t xml:space="preserve">Pregunta  6
Se debe  indicar   la expresión que se presenta en IMG6 adjunta en la carpeta . 
</t>
  </si>
  <si>
    <t>Pregunta 2
Se debe  indicar   la imagen de shutterstock codigo   311619221</t>
  </si>
  <si>
    <t>Pregunta 3
Se debe  indicar   la imagen de shutterstock codigo   311619221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</si>
</sst>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Protection="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10</xdr:col>
      <xdr:colOff>635000</xdr:colOff>
      <xdr:row>24</xdr:row>
      <xdr:rowOff>293077</xdr:rowOff>
    </xdr:from>
    <xdr:to>
      <xdr:col>10</xdr:col>
      <xdr:colOff>3003306</xdr:colOff>
      <xdr:row>24</xdr:row>
      <xdr:rowOff>512885</xdr:rowOff>
    </xdr:to>
    <xdr:pic>
      <xdr:nvPicPr>
        <xdr:cNvPr id="17" name="Imagen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98462" y="15117885"/>
          <a:ext cx="2368306" cy="219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561730</xdr:colOff>
      <xdr:row>28</xdr:row>
      <xdr:rowOff>244231</xdr:rowOff>
    </xdr:from>
    <xdr:to>
      <xdr:col>10</xdr:col>
      <xdr:colOff>2968136</xdr:colOff>
      <xdr:row>28</xdr:row>
      <xdr:rowOff>444256</xdr:rowOff>
    </xdr:to>
    <xdr:pic>
      <xdr:nvPicPr>
        <xdr:cNvPr id="18" name="Imagen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25192" y="18488269"/>
          <a:ext cx="2406406"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683846</xdr:colOff>
      <xdr:row>27</xdr:row>
      <xdr:rowOff>366346</xdr:rowOff>
    </xdr:from>
    <xdr:to>
      <xdr:col>10</xdr:col>
      <xdr:colOff>3052152</xdr:colOff>
      <xdr:row>27</xdr:row>
      <xdr:rowOff>662354</xdr:rowOff>
    </xdr:to>
    <xdr:pic>
      <xdr:nvPicPr>
        <xdr:cNvPr id="19" name="Imagen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47308" y="17755577"/>
          <a:ext cx="2368306" cy="296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683846</xdr:colOff>
      <xdr:row>26</xdr:row>
      <xdr:rowOff>317501</xdr:rowOff>
    </xdr:from>
    <xdr:to>
      <xdr:col>10</xdr:col>
      <xdr:colOff>3071202</xdr:colOff>
      <xdr:row>26</xdr:row>
      <xdr:rowOff>508001</xdr:rowOff>
    </xdr:to>
    <xdr:pic>
      <xdr:nvPicPr>
        <xdr:cNvPr id="21" name="Imagen 2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47308" y="16851924"/>
          <a:ext cx="2387356"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659422</xdr:colOff>
      <xdr:row>25</xdr:row>
      <xdr:rowOff>366347</xdr:rowOff>
    </xdr:from>
    <xdr:to>
      <xdr:col>10</xdr:col>
      <xdr:colOff>3018203</xdr:colOff>
      <xdr:row>25</xdr:row>
      <xdr:rowOff>595680</xdr:rowOff>
    </xdr:to>
    <xdr:pic>
      <xdr:nvPicPr>
        <xdr:cNvPr id="22" name="Imagen 2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22884" y="16045962"/>
          <a:ext cx="2358781" cy="229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732692</xdr:colOff>
      <xdr:row>30</xdr:row>
      <xdr:rowOff>219807</xdr:rowOff>
    </xdr:from>
    <xdr:to>
      <xdr:col>10</xdr:col>
      <xdr:colOff>3110523</xdr:colOff>
      <xdr:row>30</xdr:row>
      <xdr:rowOff>601540</xdr:rowOff>
    </xdr:to>
    <xdr:pic>
      <xdr:nvPicPr>
        <xdr:cNvPr id="24" name="Imagen 2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96154" y="20173461"/>
          <a:ext cx="2377831" cy="381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586153</xdr:colOff>
      <xdr:row>31</xdr:row>
      <xdr:rowOff>244230</xdr:rowOff>
    </xdr:from>
    <xdr:to>
      <xdr:col>10</xdr:col>
      <xdr:colOff>2983034</xdr:colOff>
      <xdr:row>31</xdr:row>
      <xdr:rowOff>635488</xdr:rowOff>
    </xdr:to>
    <xdr:pic>
      <xdr:nvPicPr>
        <xdr:cNvPr id="25" name="Imagen 2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49615" y="21052692"/>
          <a:ext cx="2396881" cy="391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537307</xdr:colOff>
      <xdr:row>33</xdr:row>
      <xdr:rowOff>317499</xdr:rowOff>
    </xdr:from>
    <xdr:to>
      <xdr:col>10</xdr:col>
      <xdr:colOff>2915138</xdr:colOff>
      <xdr:row>33</xdr:row>
      <xdr:rowOff>727807</xdr:rowOff>
    </xdr:to>
    <xdr:pic>
      <xdr:nvPicPr>
        <xdr:cNvPr id="26" name="Imagen 2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900769" y="22835576"/>
          <a:ext cx="2377831" cy="4103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659423</xdr:colOff>
      <xdr:row>32</xdr:row>
      <xdr:rowOff>244231</xdr:rowOff>
    </xdr:from>
    <xdr:to>
      <xdr:col>10</xdr:col>
      <xdr:colOff>3018204</xdr:colOff>
      <xdr:row>32</xdr:row>
      <xdr:rowOff>616439</xdr:rowOff>
    </xdr:to>
    <xdr:pic>
      <xdr:nvPicPr>
        <xdr:cNvPr id="27" name="Imagen 2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22885" y="21907500"/>
          <a:ext cx="2358781" cy="372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659422</xdr:colOff>
      <xdr:row>44</xdr:row>
      <xdr:rowOff>341923</xdr:rowOff>
    </xdr:from>
    <xdr:to>
      <xdr:col>10</xdr:col>
      <xdr:colOff>3008678</xdr:colOff>
      <xdr:row>44</xdr:row>
      <xdr:rowOff>685556</xdr:rowOff>
    </xdr:to>
    <xdr:pic>
      <xdr:nvPicPr>
        <xdr:cNvPr id="35" name="Imagen 3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22884" y="32775769"/>
          <a:ext cx="2349256" cy="343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561730</xdr:colOff>
      <xdr:row>47</xdr:row>
      <xdr:rowOff>219808</xdr:rowOff>
    </xdr:from>
    <xdr:to>
      <xdr:col>10</xdr:col>
      <xdr:colOff>2930036</xdr:colOff>
      <xdr:row>47</xdr:row>
      <xdr:rowOff>720725</xdr:rowOff>
    </xdr:to>
    <xdr:pic>
      <xdr:nvPicPr>
        <xdr:cNvPr id="39" name="Imagen 3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925192" y="35218077"/>
          <a:ext cx="2368306" cy="500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488461</xdr:colOff>
      <xdr:row>46</xdr:row>
      <xdr:rowOff>170962</xdr:rowOff>
    </xdr:from>
    <xdr:to>
      <xdr:col>10</xdr:col>
      <xdr:colOff>2894867</xdr:colOff>
      <xdr:row>46</xdr:row>
      <xdr:rowOff>700454</xdr:rowOff>
    </xdr:to>
    <xdr:pic>
      <xdr:nvPicPr>
        <xdr:cNvPr id="40" name="Imagen 3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851923" y="34314424"/>
          <a:ext cx="2406406" cy="529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610576</xdr:colOff>
      <xdr:row>45</xdr:row>
      <xdr:rowOff>146538</xdr:rowOff>
    </xdr:from>
    <xdr:to>
      <xdr:col>10</xdr:col>
      <xdr:colOff>2643309</xdr:colOff>
      <xdr:row>45</xdr:row>
      <xdr:rowOff>676030</xdr:rowOff>
    </xdr:to>
    <xdr:pic>
      <xdr:nvPicPr>
        <xdr:cNvPr id="41" name="Imagen 40"/>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974038" y="33435192"/>
          <a:ext cx="2032733" cy="529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708269</xdr:colOff>
      <xdr:row>48</xdr:row>
      <xdr:rowOff>170961</xdr:rowOff>
    </xdr:from>
    <xdr:to>
      <xdr:col>10</xdr:col>
      <xdr:colOff>2721952</xdr:colOff>
      <xdr:row>48</xdr:row>
      <xdr:rowOff>690928</xdr:rowOff>
    </xdr:to>
    <xdr:pic>
      <xdr:nvPicPr>
        <xdr:cNvPr id="42" name="Imagen 4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071731" y="36024038"/>
          <a:ext cx="2013683" cy="519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181429</xdr:colOff>
      <xdr:row>9</xdr:row>
      <xdr:rowOff>181428</xdr:rowOff>
    </xdr:from>
    <xdr:to>
      <xdr:col>10</xdr:col>
      <xdr:colOff>3972198</xdr:colOff>
      <xdr:row>9</xdr:row>
      <xdr:rowOff>656771</xdr:rowOff>
    </xdr:to>
    <xdr:pic>
      <xdr:nvPicPr>
        <xdr:cNvPr id="53" name="Imagen 5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10000" y="2267857"/>
          <a:ext cx="3790769" cy="475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344715</xdr:colOff>
      <xdr:row>10</xdr:row>
      <xdr:rowOff>235857</xdr:rowOff>
    </xdr:from>
    <xdr:to>
      <xdr:col>16</xdr:col>
      <xdr:colOff>323669</xdr:colOff>
      <xdr:row>10</xdr:row>
      <xdr:rowOff>749300</xdr:rowOff>
    </xdr:to>
    <xdr:pic>
      <xdr:nvPicPr>
        <xdr:cNvPr id="55" name="Imagen 5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673286" y="3156857"/>
          <a:ext cx="4895669" cy="51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11</xdr:row>
      <xdr:rowOff>217714</xdr:rowOff>
    </xdr:from>
    <xdr:to>
      <xdr:col>16</xdr:col>
      <xdr:colOff>452119</xdr:colOff>
      <xdr:row>11</xdr:row>
      <xdr:rowOff>731157</xdr:rowOff>
    </xdr:to>
    <xdr:pic>
      <xdr:nvPicPr>
        <xdr:cNvPr id="56" name="Imagen 5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582571" y="3973285"/>
          <a:ext cx="5114834" cy="51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381000</xdr:colOff>
      <xdr:row>12</xdr:row>
      <xdr:rowOff>272142</xdr:rowOff>
    </xdr:from>
    <xdr:to>
      <xdr:col>16</xdr:col>
      <xdr:colOff>822959</xdr:colOff>
      <xdr:row>12</xdr:row>
      <xdr:rowOff>785585</xdr:rowOff>
    </xdr:to>
    <xdr:pic>
      <xdr:nvPicPr>
        <xdr:cNvPr id="57" name="Imagen 56"/>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709571" y="4862285"/>
          <a:ext cx="5358674" cy="51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254000</xdr:colOff>
      <xdr:row>13</xdr:row>
      <xdr:rowOff>163286</xdr:rowOff>
    </xdr:from>
    <xdr:to>
      <xdr:col>16</xdr:col>
      <xdr:colOff>642619</xdr:colOff>
      <xdr:row>13</xdr:row>
      <xdr:rowOff>676729</xdr:rowOff>
    </xdr:to>
    <xdr:pic>
      <xdr:nvPicPr>
        <xdr:cNvPr id="58" name="Imagen 57"/>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82571" y="5588000"/>
          <a:ext cx="5305334" cy="51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381002</xdr:colOff>
      <xdr:row>15</xdr:row>
      <xdr:rowOff>90715</xdr:rowOff>
    </xdr:from>
    <xdr:to>
      <xdr:col>10</xdr:col>
      <xdr:colOff>3841949</xdr:colOff>
      <xdr:row>16</xdr:row>
      <xdr:rowOff>4717</xdr:rowOff>
    </xdr:to>
    <xdr:pic>
      <xdr:nvPicPr>
        <xdr:cNvPr id="59" name="Imagen 58"/>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709573" y="7021286"/>
          <a:ext cx="3460947" cy="748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471715</xdr:colOff>
      <xdr:row>16</xdr:row>
      <xdr:rowOff>18144</xdr:rowOff>
    </xdr:from>
    <xdr:to>
      <xdr:col>10</xdr:col>
      <xdr:colOff>3294720</xdr:colOff>
      <xdr:row>16</xdr:row>
      <xdr:rowOff>632098</xdr:rowOff>
    </xdr:to>
    <xdr:pic>
      <xdr:nvPicPr>
        <xdr:cNvPr id="60" name="Imagen 59"/>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800286" y="7783287"/>
          <a:ext cx="2823005" cy="613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508001</xdr:colOff>
      <xdr:row>17</xdr:row>
      <xdr:rowOff>201881</xdr:rowOff>
    </xdr:from>
    <xdr:to>
      <xdr:col>10</xdr:col>
      <xdr:colOff>3193143</xdr:colOff>
      <xdr:row>17</xdr:row>
      <xdr:rowOff>822961</xdr:rowOff>
    </xdr:to>
    <xdr:pic>
      <xdr:nvPicPr>
        <xdr:cNvPr id="61" name="Imagen 60"/>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836572" y="8638310"/>
          <a:ext cx="2685142" cy="62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471715</xdr:colOff>
      <xdr:row>18</xdr:row>
      <xdr:rowOff>72572</xdr:rowOff>
    </xdr:from>
    <xdr:to>
      <xdr:col>10</xdr:col>
      <xdr:colOff>3441640</xdr:colOff>
      <xdr:row>18</xdr:row>
      <xdr:rowOff>816429</xdr:rowOff>
    </xdr:to>
    <xdr:pic>
      <xdr:nvPicPr>
        <xdr:cNvPr id="62" name="Imagen 61"/>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800286" y="9343572"/>
          <a:ext cx="2969925" cy="743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907143</xdr:colOff>
      <xdr:row>20</xdr:row>
      <xdr:rowOff>127001</xdr:rowOff>
    </xdr:from>
    <xdr:to>
      <xdr:col>10</xdr:col>
      <xdr:colOff>2820126</xdr:colOff>
      <xdr:row>20</xdr:row>
      <xdr:rowOff>663304</xdr:rowOff>
    </xdr:to>
    <xdr:pic>
      <xdr:nvPicPr>
        <xdr:cNvPr id="63" name="Imagen 62"/>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7235714" y="10740572"/>
          <a:ext cx="1912983" cy="536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852715</xdr:colOff>
      <xdr:row>21</xdr:row>
      <xdr:rowOff>145143</xdr:rowOff>
    </xdr:from>
    <xdr:to>
      <xdr:col>10</xdr:col>
      <xdr:colOff>2834278</xdr:colOff>
      <xdr:row>21</xdr:row>
      <xdr:rowOff>820057</xdr:rowOff>
    </xdr:to>
    <xdr:pic>
      <xdr:nvPicPr>
        <xdr:cNvPr id="64" name="Imagen 63"/>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7181286" y="11593286"/>
          <a:ext cx="1981563" cy="67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925287</xdr:colOff>
      <xdr:row>22</xdr:row>
      <xdr:rowOff>127000</xdr:rowOff>
    </xdr:from>
    <xdr:to>
      <xdr:col>10</xdr:col>
      <xdr:colOff>2868750</xdr:colOff>
      <xdr:row>22</xdr:row>
      <xdr:rowOff>701403</xdr:rowOff>
    </xdr:to>
    <xdr:pic>
      <xdr:nvPicPr>
        <xdr:cNvPr id="65" name="Imagen 64"/>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7253858" y="12409714"/>
          <a:ext cx="1943463" cy="57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689429</xdr:colOff>
      <xdr:row>23</xdr:row>
      <xdr:rowOff>163286</xdr:rowOff>
    </xdr:from>
    <xdr:to>
      <xdr:col>10</xdr:col>
      <xdr:colOff>2670992</xdr:colOff>
      <xdr:row>23</xdr:row>
      <xdr:rowOff>762000</xdr:rowOff>
    </xdr:to>
    <xdr:pic>
      <xdr:nvPicPr>
        <xdr:cNvPr id="66" name="Imagen 65"/>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7018000" y="13280572"/>
          <a:ext cx="1981563" cy="598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1016001</xdr:colOff>
      <xdr:row>29</xdr:row>
      <xdr:rowOff>127000</xdr:rowOff>
    </xdr:from>
    <xdr:to>
      <xdr:col>10</xdr:col>
      <xdr:colOff>2898504</xdr:colOff>
      <xdr:row>29</xdr:row>
      <xdr:rowOff>771434</xdr:rowOff>
    </xdr:to>
    <xdr:pic>
      <xdr:nvPicPr>
        <xdr:cNvPr id="67" name="Imagen 66"/>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7344572" y="18251714"/>
          <a:ext cx="1882503" cy="644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181429</xdr:colOff>
      <xdr:row>34</xdr:row>
      <xdr:rowOff>435428</xdr:rowOff>
    </xdr:from>
    <xdr:to>
      <xdr:col>15</xdr:col>
      <xdr:colOff>160954</xdr:colOff>
      <xdr:row>34</xdr:row>
      <xdr:rowOff>1052285</xdr:rowOff>
    </xdr:to>
    <xdr:pic>
      <xdr:nvPicPr>
        <xdr:cNvPr id="68" name="Imagen 67"/>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510000" y="22732999"/>
          <a:ext cx="4061668" cy="616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653143</xdr:colOff>
      <xdr:row>35</xdr:row>
      <xdr:rowOff>127000</xdr:rowOff>
    </xdr:from>
    <xdr:to>
      <xdr:col>10</xdr:col>
      <xdr:colOff>2528026</xdr:colOff>
      <xdr:row>35</xdr:row>
      <xdr:rowOff>549003</xdr:rowOff>
    </xdr:to>
    <xdr:pic>
      <xdr:nvPicPr>
        <xdr:cNvPr id="69" name="Imagen 6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981714" y="23767143"/>
          <a:ext cx="1874883" cy="422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562429</xdr:colOff>
      <xdr:row>36</xdr:row>
      <xdr:rowOff>108857</xdr:rowOff>
    </xdr:from>
    <xdr:to>
      <xdr:col>10</xdr:col>
      <xdr:colOff>2452552</xdr:colOff>
      <xdr:row>36</xdr:row>
      <xdr:rowOff>553720</xdr:rowOff>
    </xdr:to>
    <xdr:pic>
      <xdr:nvPicPr>
        <xdr:cNvPr id="70" name="Imagen 69"/>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891000" y="24583571"/>
          <a:ext cx="1890123" cy="44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508001</xdr:colOff>
      <xdr:row>37</xdr:row>
      <xdr:rowOff>145142</xdr:rowOff>
    </xdr:from>
    <xdr:to>
      <xdr:col>10</xdr:col>
      <xdr:colOff>2420984</xdr:colOff>
      <xdr:row>37</xdr:row>
      <xdr:rowOff>535213</xdr:rowOff>
    </xdr:to>
    <xdr:pic>
      <xdr:nvPicPr>
        <xdr:cNvPr id="71" name="Imagen 70"/>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6836572" y="25454428"/>
          <a:ext cx="1912983" cy="390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362857</xdr:colOff>
      <xdr:row>38</xdr:row>
      <xdr:rowOff>290286</xdr:rowOff>
    </xdr:from>
    <xdr:to>
      <xdr:col>10</xdr:col>
      <xdr:colOff>2260600</xdr:colOff>
      <xdr:row>38</xdr:row>
      <xdr:rowOff>689429</xdr:rowOff>
    </xdr:to>
    <xdr:pic>
      <xdr:nvPicPr>
        <xdr:cNvPr id="72" name="Imagen 71"/>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691428" y="26434143"/>
          <a:ext cx="1897743" cy="399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254001</xdr:colOff>
      <xdr:row>39</xdr:row>
      <xdr:rowOff>36286</xdr:rowOff>
    </xdr:from>
    <xdr:to>
      <xdr:col>10</xdr:col>
      <xdr:colOff>3764371</xdr:colOff>
      <xdr:row>39</xdr:row>
      <xdr:rowOff>762000</xdr:rowOff>
    </xdr:to>
    <xdr:pic>
      <xdr:nvPicPr>
        <xdr:cNvPr id="73" name="Imagen 72"/>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6582572" y="27014715"/>
          <a:ext cx="3510370" cy="725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40</xdr:row>
      <xdr:rowOff>235857</xdr:rowOff>
    </xdr:from>
    <xdr:to>
      <xdr:col>10</xdr:col>
      <xdr:colOff>2759892</xdr:colOff>
      <xdr:row>40</xdr:row>
      <xdr:rowOff>603068</xdr:rowOff>
    </xdr:to>
    <xdr:pic>
      <xdr:nvPicPr>
        <xdr:cNvPr id="74" name="Imagen 73"/>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7145000" y="28048857"/>
          <a:ext cx="1943463" cy="367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925286</xdr:colOff>
      <xdr:row>41</xdr:row>
      <xdr:rowOff>235858</xdr:rowOff>
    </xdr:from>
    <xdr:to>
      <xdr:col>10</xdr:col>
      <xdr:colOff>2830649</xdr:colOff>
      <xdr:row>41</xdr:row>
      <xdr:rowOff>488769</xdr:rowOff>
    </xdr:to>
    <xdr:pic>
      <xdr:nvPicPr>
        <xdr:cNvPr id="75" name="Imagen 74"/>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253857" y="28883429"/>
          <a:ext cx="1905363" cy="252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870858</xdr:colOff>
      <xdr:row>42</xdr:row>
      <xdr:rowOff>145144</xdr:rowOff>
    </xdr:from>
    <xdr:to>
      <xdr:col>10</xdr:col>
      <xdr:colOff>2722881</xdr:colOff>
      <xdr:row>42</xdr:row>
      <xdr:rowOff>375195</xdr:rowOff>
    </xdr:to>
    <xdr:pic>
      <xdr:nvPicPr>
        <xdr:cNvPr id="78" name="Imagen 7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199429" y="29627287"/>
          <a:ext cx="1852023" cy="230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816429</xdr:colOff>
      <xdr:row>43</xdr:row>
      <xdr:rowOff>181429</xdr:rowOff>
    </xdr:from>
    <xdr:to>
      <xdr:col>10</xdr:col>
      <xdr:colOff>2775132</xdr:colOff>
      <xdr:row>43</xdr:row>
      <xdr:rowOff>510540</xdr:rowOff>
    </xdr:to>
    <xdr:pic>
      <xdr:nvPicPr>
        <xdr:cNvPr id="80" name="Imagen 79"/>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145000" y="30498143"/>
          <a:ext cx="1958703" cy="329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2" zoomScaleNormal="42" zoomScalePageLayoutView="140" workbookViewId="0">
      <pane ySplit="9" topLeftCell="A49" activePane="bottomLeft" state="frozen"/>
      <selection pane="bottomLeft" activeCell="K44" sqref="K4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53.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M7A</v>
      </c>
    </row>
    <row r="2" spans="1:16" ht="15.6" x14ac:dyDescent="0.3">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6" x14ac:dyDescent="0.3">
      <c r="A4" s="1"/>
      <c r="B4" s="4" t="s">
        <v>54</v>
      </c>
      <c r="C4" s="85" t="s">
        <v>227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7"/>
      <c r="D5" s="88"/>
      <c r="E5" s="5"/>
      <c r="F5" s="37" t="str">
        <f>IF(G4="Recurso","Motor del recurso","")</f>
        <v>Motor del recurso</v>
      </c>
      <c r="G5" s="75"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66" x14ac:dyDescent="0.25">
      <c r="A10" s="12" t="str">
        <f>IF(OR(B10&lt;&gt;"",J10&lt;&gt;""),"IMG01","")</f>
        <v>IMG01</v>
      </c>
      <c r="B10" s="62" t="s">
        <v>188</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MA_11_04_CO_REC90_IMG01n.png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66" x14ac:dyDescent="0.25">
      <c r="A11" s="12" t="str">
        <f t="shared" ref="A11:A13" si="3">IF(OR(B11&lt;&gt;"",J11&lt;&gt;""),CONCATENATE(LEFT(A10,3),IF(MID(A10,4,2)+1&lt;10,CONCATENATE("0",MID(A10,4,2)+1))),"")</f>
        <v>IMG02</v>
      </c>
      <c r="B11" s="62" t="s">
        <v>188</v>
      </c>
      <c r="C11" s="20" t="str">
        <f t="shared" si="0"/>
        <v>Recurso M7A</v>
      </c>
      <c r="D11" s="63" t="s">
        <v>187</v>
      </c>
      <c r="E11" s="63" t="s">
        <v>67</v>
      </c>
      <c r="F11" s="13" t="str">
        <f t="shared" ref="F11:F74" ca="1" si="4">IF(OR(B11&lt;&gt;"",J11&lt;&gt;""),CONCATENATE($C$7,"_",$A11,IF($G$4="Cuaderno de Estudio","_small",CONCATENATE(IF(I11="","","n"),IF(LEFT($G$5,1)="F",".jpg",".png")))),"")</f>
        <v>MA_11_04_CO_REC90_IMG02.png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66" x14ac:dyDescent="0.25">
      <c r="A12" s="12" t="str">
        <f t="shared" si="3"/>
        <v>IMG03</v>
      </c>
      <c r="B12" s="62" t="s">
        <v>188</v>
      </c>
      <c r="C12" s="20" t="str">
        <f t="shared" si="0"/>
        <v>Recurso M7A</v>
      </c>
      <c r="D12" s="63" t="s">
        <v>187</v>
      </c>
      <c r="E12" s="63" t="s">
        <v>67</v>
      </c>
      <c r="F12" s="13" t="str">
        <f t="shared" ca="1" si="4"/>
        <v>MA_11_04_CO_REC90_IMG03.png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66" x14ac:dyDescent="0.25">
      <c r="A13" s="12" t="str">
        <f t="shared" si="3"/>
        <v>IMG04</v>
      </c>
      <c r="B13" s="62" t="s">
        <v>188</v>
      </c>
      <c r="C13" s="20" t="str">
        <f t="shared" si="0"/>
        <v>Recurso M7A</v>
      </c>
      <c r="D13" s="63" t="s">
        <v>187</v>
      </c>
      <c r="E13" s="63" t="s">
        <v>67</v>
      </c>
      <c r="F13" s="13" t="str">
        <f t="shared" ca="1" si="4"/>
        <v>MA_11_04_CO_REC90_IMG04.png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193</v>
      </c>
      <c r="K13" s="64"/>
      <c r="O13" s="2" t="str">
        <f>'Definición técnica de imagenes'!A19</f>
        <v>F4</v>
      </c>
    </row>
    <row r="14" spans="1:16" s="11" customFormat="1" ht="66" x14ac:dyDescent="0.25">
      <c r="A14" s="12" t="e">
        <f>IF(OR(B14&lt;&gt;"",#REF!&lt;&gt;""),CONCATENATE(LEFT(A13,3),IF(MID(A13,4,2)+1&lt;10,CONCATENATE("0",MID(A13,4,2)+1))),"")</f>
        <v>#REF!</v>
      </c>
      <c r="B14" s="62" t="s">
        <v>188</v>
      </c>
      <c r="C14" s="20" t="e">
        <f>IF(OR(B14&lt;&gt;"",#REF!&lt;&gt;""),IF($G$4="Recurso",CONCATENATE($G$4," ",$G$5),$G$4),"")</f>
        <v>#REF!</v>
      </c>
      <c r="D14" s="63" t="s">
        <v>187</v>
      </c>
      <c r="E14" s="63" t="s">
        <v>67</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194</v>
      </c>
      <c r="K14" s="64"/>
      <c r="O14" s="2" t="str">
        <f>'Definición técnica de imagenes'!A22</f>
        <v>F6</v>
      </c>
    </row>
    <row r="15" spans="1:16" s="11" customFormat="1" ht="52.8" x14ac:dyDescent="0.25">
      <c r="A15" s="12" t="e">
        <f>IF(OR(B15&lt;&gt;"",J14&lt;&gt;""),CONCATENATE(LEFT(A14,3),IF(MID(A14,4,2)+1&lt;10,CONCATENATE("0",MID(A14,4,2)+1))),"")</f>
        <v>#REF!</v>
      </c>
      <c r="B15" s="62" t="s">
        <v>188</v>
      </c>
      <c r="C15" s="20" t="str">
        <f>IF(OR(B15&lt;&gt;"",J14&lt;&gt;""),IF($G$4="Recurso",CONCATENATE($G$4," ",$G$5),$G$4),"")</f>
        <v>Recurso M7A</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e">
        <f ca="1">IF(AND(I15&lt;&gt;"",I15&lt;&gt;0),IF(OR(B15&lt;&gt;"",J14&lt;&gt;""),CONCATENATE($C$7,"_",$A15,IF($G$4="Cuaderno de Estudio","_zoom",CONCATENATE("a",IF(LEFT($G$5,1)="F",".jpg",".png")))),""),"")</f>
        <v>#REF!</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229</v>
      </c>
      <c r="K15" s="66"/>
      <c r="O15" s="2" t="str">
        <f>'Definición técnica de imagenes'!A24</f>
        <v>F6B</v>
      </c>
    </row>
    <row r="16" spans="1:16" s="11" customFormat="1" ht="66" x14ac:dyDescent="0.25">
      <c r="A16" s="12" t="e">
        <f>IF(OR(B16&lt;&gt;"",J15&lt;&gt;""),CONCATENATE(LEFT(A15,3),IF(MID(A15,4,2)+1&lt;10,CONCATENATE("0",MID(A15,4,2)+1))),"")</f>
        <v>#REF!</v>
      </c>
      <c r="B16" s="62" t="s">
        <v>188</v>
      </c>
      <c r="C16" s="20" t="str">
        <f>IF(OR(B16&lt;&gt;"",J15&lt;&gt;""),IF($G$4="Recurso",CONCATENATE($G$4," ",$G$5),$G$4),"")</f>
        <v>Recurso M7A</v>
      </c>
      <c r="D16" s="63" t="s">
        <v>187</v>
      </c>
      <c r="E16" s="63" t="s">
        <v>67</v>
      </c>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str">
        <f ca="1">IF(AND(I16&lt;&gt;"",I16&lt;&gt;0),IF(OR(B16&lt;&gt;"",J15&lt;&gt;""),CONCATENATE($C$7,"_",$A16,IF($G$4="Cuaderno de Estudio","_zoom",CONCATENATE("a",IF(LEFT($G$5,1)="F",".jpg",".png")))),""),"")</f>
        <v/>
      </c>
      <c r="I16" s="13" t="str">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195</v>
      </c>
      <c r="K16" s="66"/>
      <c r="O16" s="2" t="str">
        <f>'Definición técnica de imagenes'!A25</f>
        <v>F7</v>
      </c>
    </row>
    <row r="17" spans="1:15" s="11" customFormat="1" ht="52.8" x14ac:dyDescent="0.25">
      <c r="A17" s="12" t="e">
        <f>IF(OR(B17&lt;&gt;"",J17&lt;&gt;""),CONCATENATE(LEFT(A16,3),IF(MID(A16,4,2)+1&lt;10,CONCATENATE("0",MID(A16,4,2)+1))),"")</f>
        <v>#REF!</v>
      </c>
      <c r="B17" s="62" t="s">
        <v>188</v>
      </c>
      <c r="C17" s="20" t="str">
        <f>IF(OR(B17&lt;&gt;"",J17&lt;&gt;""),IF($G$4="Recurso",CONCATENATE($G$4," ",$G$5),$G$4),"")</f>
        <v>Recurso M7A</v>
      </c>
      <c r="D17" s="63" t="s">
        <v>187</v>
      </c>
      <c r="E17" s="63" t="s">
        <v>67</v>
      </c>
      <c r="F17" s="13" t="e">
        <f ca="1">IF(OR(B17&lt;&gt;"",J17&lt;&gt;""),CONCATENATE($C$7,"_",$A17,IF($G$4="Cuaderno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197</v>
      </c>
      <c r="K17" s="66"/>
      <c r="O17" s="2" t="str">
        <f>'Definición técnica de imagenes'!A27</f>
        <v>F7B</v>
      </c>
    </row>
    <row r="18" spans="1:15" s="11" customFormat="1" ht="66" x14ac:dyDescent="0.25">
      <c r="A18" s="12" t="e">
        <f>IF(OR(B18&lt;&gt;"",J18&lt;&gt;""),CONCATENATE(LEFT(A17,3),IF(MID(A17,4,2)+1&lt;10,CONCATENATE("0",MID(A17,4,2)+1))),"")</f>
        <v>#REF!</v>
      </c>
      <c r="B18" s="62" t="s">
        <v>188</v>
      </c>
      <c r="C18" s="20" t="str">
        <f>IF(OR(B18&lt;&gt;"",J18&lt;&gt;""),IF($G$4="Recurso",CONCATENATE($G$4," ",$G$5),$G$4),"")</f>
        <v>Recurso M7A</v>
      </c>
      <c r="D18" s="63" t="s">
        <v>187</v>
      </c>
      <c r="E18" s="63" t="s">
        <v>67</v>
      </c>
      <c r="F18" s="13" t="e">
        <f ca="1">IF(OR(B18&lt;&gt;"",J18&lt;&gt;""),CONCATENATE($C$7,"_",$A18,IF($G$4="Cuaderno de Estudio","_small",CONCATENATE(IF(I18="","","n"),IF(LEFT($G$5,1)="F",".jpg",".png")))),"")</f>
        <v>#REF!</v>
      </c>
      <c r="G18" s="13" t="e">
        <f ca="1">IF($F18&lt;&gt;"",IF($G$4="Recurso",VLOOKUP($E18,OFFSET('Definición técnica de imagenes'!$A$1,MATCH($G$5,'Definición técnica de imagenes'!$A$1:$A$104,0)-1,1,COUNTIF('Definición técnica de imagenes'!$A$3:$A$102,$G$5),5),5,FALSE),'Definición técnica de imagenes'!$F$16),"")</f>
        <v>#REF!</v>
      </c>
      <c r="H18" s="13" t="str">
        <f ca="1">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196</v>
      </c>
      <c r="K18" s="66"/>
      <c r="O18" s="2" t="str">
        <f>'Definición técnica de imagenes'!A30</f>
        <v>F8</v>
      </c>
    </row>
    <row r="19" spans="1:15" s="11" customFormat="1" ht="66" x14ac:dyDescent="0.3">
      <c r="A19" s="12" t="e">
        <f t="shared" ref="A19:A50" si="6">IF(OR(B19&lt;&gt;"",J19&lt;&gt;""),CONCATENATE(LEFT(A18,3),IF(MID(A18,4,2)+1&lt;10,CONCATENATE("0",MID(A18,4,2)+1),MID(A18,4,2)+1)),"")</f>
        <v>#REF!</v>
      </c>
      <c r="B19" s="62" t="s">
        <v>188</v>
      </c>
      <c r="C19" s="20" t="str">
        <f t="shared" si="0"/>
        <v>Recurso M7A</v>
      </c>
      <c r="D19" s="63" t="s">
        <v>187</v>
      </c>
      <c r="E19" s="63" t="s">
        <v>67</v>
      </c>
      <c r="F19" s="13" t="e">
        <f t="shared" ca="1" si="4"/>
        <v>#REF!</v>
      </c>
      <c r="G19" s="13" t="e">
        <f ca="1">IF($F19&lt;&gt;"",IF($G$4="Recurso",VLOOKUP($E19,OFFSET('Definición técnica de imagenes'!$A$1,MATCH($G$5,'Definición técnica de imagenes'!$A$1:$A$104,0)-1,1,COUNTIF('Definición técnica de imagenes'!$A$3:$A$102,$G$5),5),5,FALSE),'Definición técnica de imagenes'!$F$16),"")</f>
        <v>#REF!</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198</v>
      </c>
      <c r="K19" s="67"/>
      <c r="O19" s="2" t="str">
        <f>'Definición técnica de imagenes'!A31</f>
        <v>F10</v>
      </c>
    </row>
    <row r="20" spans="1:15" s="11" customFormat="1" ht="39.6" x14ac:dyDescent="0.25">
      <c r="A20" s="12" t="e">
        <f t="shared" si="6"/>
        <v>#REF!</v>
      </c>
      <c r="B20" s="62" t="s">
        <v>188</v>
      </c>
      <c r="C20" s="20" t="str">
        <f t="shared" si="0"/>
        <v>Recurso M7A</v>
      </c>
      <c r="D20" s="63" t="s">
        <v>187</v>
      </c>
      <c r="E20" s="63" t="s">
        <v>155</v>
      </c>
      <c r="F20" s="13" t="e">
        <f t="shared" ca="1" si="4"/>
        <v>#REF!</v>
      </c>
      <c r="G20" s="13" t="e">
        <f ca="1">IF($F20&lt;&gt;"",IF($G$4="Recurso",VLOOKUP($E20,OFFSET('Definición técnica de imagenes'!$A$1,MATCH($G$5,'Definición técnica de imagenes'!$A$1:$A$104,0)-1,1,COUNTIF('Definición técnica de imagenes'!$A$3:$A$102,$G$5),5),5,FALSE),'Definición técnica de imagenes'!$F$16),"")</f>
        <v>#REF!</v>
      </c>
      <c r="H20" s="13" t="e">
        <f t="shared" ca="1" si="5"/>
        <v>#REF!</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230</v>
      </c>
      <c r="K20" s="66"/>
      <c r="O20" s="2" t="str">
        <f>'Definición técnica de imagenes'!A32</f>
        <v>F10B</v>
      </c>
    </row>
    <row r="21" spans="1:15" s="11" customFormat="1" ht="66" x14ac:dyDescent="0.25">
      <c r="A21" s="12" t="e">
        <f t="shared" si="6"/>
        <v>#REF!</v>
      </c>
      <c r="B21" s="62" t="s">
        <v>188</v>
      </c>
      <c r="C21" s="20" t="str">
        <f t="shared" si="0"/>
        <v>Recurso M7A</v>
      </c>
      <c r="D21" s="63" t="s">
        <v>187</v>
      </c>
      <c r="E21" s="63" t="s">
        <v>67</v>
      </c>
      <c r="F21" s="13" t="e">
        <f t="shared" ca="1" si="4"/>
        <v>#REF!</v>
      </c>
      <c r="G21" s="13" t="e">
        <f ca="1">IF($F21&lt;&gt;"",IF($G$4="Recurso",VLOOKUP($E21,OFFSET('Definición técnica de imagenes'!$A$1,MATCH($G$5,'Definición técnica de imagenes'!$A$1:$A$104,0)-1,1,COUNTIF('Definición técnica de imagenes'!$A$3:$A$102,$G$5),5),5,FALSE),'Definición técnica de imagenes'!$F$16),"")</f>
        <v>#REF!</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199</v>
      </c>
      <c r="K21" s="66"/>
      <c r="O21" s="2" t="str">
        <f>'Definición técnica de imagenes'!A33</f>
        <v>F11</v>
      </c>
    </row>
    <row r="22" spans="1:15" s="11" customFormat="1" ht="66" x14ac:dyDescent="0.25">
      <c r="A22" s="12" t="e">
        <f t="shared" si="6"/>
        <v>#REF!</v>
      </c>
      <c r="B22" s="62" t="s">
        <v>188</v>
      </c>
      <c r="C22" s="20" t="str">
        <f t="shared" si="0"/>
        <v>Recurso M7A</v>
      </c>
      <c r="D22" s="63" t="s">
        <v>187</v>
      </c>
      <c r="E22" s="63" t="s">
        <v>67</v>
      </c>
      <c r="F22" s="13" t="e">
        <f t="shared" ca="1" si="4"/>
        <v>#REF!</v>
      </c>
      <c r="G22" s="13" t="e">
        <f ca="1">IF($F22&lt;&gt;"",IF($G$4="Recurso",VLOOKUP($E22,OFFSET('Definición técnica de imagenes'!$A$1,MATCH($G$5,'Definición técnica de imagenes'!$A$1:$A$104,0)-1,1,COUNTIF('Definición técnica de imagenes'!$A$3:$A$102,$G$5),5),5,FALSE),'Definición técnica de imagenes'!$F$16),"")</f>
        <v>#REF!</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200</v>
      </c>
      <c r="K22" s="68"/>
      <c r="O22" s="2" t="str">
        <f>'Definición técnica de imagenes'!A34</f>
        <v>F12</v>
      </c>
    </row>
    <row r="23" spans="1:15" s="11" customFormat="1" ht="66" x14ac:dyDescent="0.25">
      <c r="A23" s="12" t="e">
        <f t="shared" si="6"/>
        <v>#REF!</v>
      </c>
      <c r="B23" s="62" t="s">
        <v>188</v>
      </c>
      <c r="C23" s="20" t="str">
        <f t="shared" si="0"/>
        <v>Recurso M7A</v>
      </c>
      <c r="D23" s="63" t="s">
        <v>187</v>
      </c>
      <c r="E23" s="63" t="s">
        <v>67</v>
      </c>
      <c r="F23" s="13" t="e">
        <f t="shared" ca="1" si="4"/>
        <v>#REF!</v>
      </c>
      <c r="G23" s="13" t="e">
        <f ca="1">IF($F23&lt;&gt;"",IF($G$4="Recurso",VLOOKUP($E23,OFFSET('Definición técnica de imagenes'!$A$1,MATCH($G$5,'Definición técnica de imagenes'!$A$1:$A$104,0)-1,1,COUNTIF('Definición técnica de imagenes'!$A$3:$A$102,$G$5),5),5,FALSE),'Definición técnica de imagenes'!$F$16),"")</f>
        <v>#REF!</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202</v>
      </c>
      <c r="K23" s="64"/>
      <c r="O23" s="2" t="str">
        <f>'Definición técnica de imagenes'!A35</f>
        <v>F13</v>
      </c>
    </row>
    <row r="24" spans="1:15" s="11" customFormat="1" ht="66" x14ac:dyDescent="0.25">
      <c r="A24" s="12" t="e">
        <f t="shared" si="6"/>
        <v>#REF!</v>
      </c>
      <c r="B24" s="62" t="s">
        <v>188</v>
      </c>
      <c r="C24" s="20" t="str">
        <f t="shared" si="0"/>
        <v>Recurso M7A</v>
      </c>
      <c r="D24" s="63" t="s">
        <v>187</v>
      </c>
      <c r="E24" s="63" t="s">
        <v>67</v>
      </c>
      <c r="F24" s="13" t="e">
        <f t="shared" ca="1" si="4"/>
        <v>#REF!</v>
      </c>
      <c r="G24" s="13" t="e">
        <f ca="1">IF($F24&lt;&gt;"",IF($G$4="Recurso",VLOOKUP($E24,OFFSET('Definición técnica de imagenes'!$A$1,MATCH($G$5,'Definición técnica de imagenes'!$A$1:$A$104,0)-1,1,COUNTIF('Definición técnica de imagenes'!$A$3:$A$102,$G$5),5),5,FALSE),'Definición técnica de imagenes'!$F$16),"")</f>
        <v>#REF!</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201</v>
      </c>
      <c r="K24" s="65"/>
      <c r="O24" s="2" t="str">
        <f>'Definición técnica de imagenes'!A37</f>
        <v>F13B</v>
      </c>
    </row>
    <row r="25" spans="1:15" s="11" customFormat="1" ht="66" x14ac:dyDescent="0.25">
      <c r="A25" s="12" t="e">
        <f t="shared" si="6"/>
        <v>#REF!</v>
      </c>
      <c r="B25" s="62" t="s">
        <v>188</v>
      </c>
      <c r="C25" s="20" t="str">
        <f t="shared" si="0"/>
        <v>Recurso M7A</v>
      </c>
      <c r="D25" s="63" t="s">
        <v>187</v>
      </c>
      <c r="E25" s="63" t="s">
        <v>155</v>
      </c>
      <c r="F25" s="13" t="e">
        <f t="shared" ca="1" si="4"/>
        <v>#REF!</v>
      </c>
      <c r="G25" s="13" t="e">
        <f ca="1">IF($F25&lt;&gt;"",IF($G$4="Recurso",VLOOKUP($E25,OFFSET('Definición técnica de imagenes'!$A$1,MATCH($G$5,'Definición técnica de imagenes'!$A$1:$A$104,0)-1,1,COUNTIF('Definición técnica de imagenes'!$A$3:$A$102,$G$5),5),5,FALSE),'Definición técnica de imagenes'!$F$16),"")</f>
        <v>#REF!</v>
      </c>
      <c r="H25" s="13" t="e">
        <f t="shared" ca="1" si="5"/>
        <v>#REF!</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203</v>
      </c>
      <c r="K25" s="64"/>
    </row>
    <row r="26" spans="1:15" s="11" customFormat="1" ht="66" x14ac:dyDescent="0.25">
      <c r="A26" s="12" t="e">
        <f t="shared" si="6"/>
        <v>#REF!</v>
      </c>
      <c r="B26" s="62" t="s">
        <v>188</v>
      </c>
      <c r="C26" s="20" t="str">
        <f t="shared" si="0"/>
        <v>Recurso M7A</v>
      </c>
      <c r="D26" s="63" t="s">
        <v>187</v>
      </c>
      <c r="E26" s="63" t="s">
        <v>67</v>
      </c>
      <c r="F26" s="13" t="e">
        <f t="shared" ca="1" si="4"/>
        <v>#REF!</v>
      </c>
      <c r="G26" s="13" t="e">
        <f ca="1">IF($F26&lt;&gt;"",IF($G$4="Recurso",VLOOKUP($E26,OFFSET('Definición técnica de imagenes'!$A$1,MATCH($G$5,'Definición técnica de imagenes'!$A$1:$A$104,0)-1,1,COUNTIF('Definición técnica de imagenes'!$A$3:$A$102,$G$5),5),5,FALSE),'Definición técnica de imagenes'!$F$16),"")</f>
        <v>#REF!</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204</v>
      </c>
      <c r="K26" s="64"/>
    </row>
    <row r="27" spans="1:15" s="11" customFormat="1" ht="66" x14ac:dyDescent="0.25">
      <c r="A27" s="12" t="e">
        <f t="shared" si="6"/>
        <v>#REF!</v>
      </c>
      <c r="B27" s="62" t="s">
        <v>188</v>
      </c>
      <c r="C27" s="20" t="str">
        <f t="shared" si="0"/>
        <v>Recurso M7A</v>
      </c>
      <c r="D27" s="63" t="s">
        <v>187</v>
      </c>
      <c r="E27" s="63" t="s">
        <v>67</v>
      </c>
      <c r="F27" s="13" t="e">
        <f t="shared" ca="1" si="4"/>
        <v>#REF!</v>
      </c>
      <c r="G27" s="13" t="e">
        <f ca="1">IF($F27&lt;&gt;"",IF($G$4="Recurso",VLOOKUP($E27,OFFSET('Definición técnica de imagenes'!$A$1,MATCH($G$5,'Definición técnica de imagenes'!$A$1:$A$104,0)-1,1,COUNTIF('Definición técnica de imagenes'!$A$3:$A$102,$G$5),5),5,FALSE),'Definición técnica de imagenes'!$F$16),"")</f>
        <v>#REF!</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205</v>
      </c>
      <c r="K27" s="64"/>
      <c r="O27" s="2"/>
    </row>
    <row r="28" spans="1:15" s="11" customFormat="1" ht="66" x14ac:dyDescent="0.25">
      <c r="A28" s="12" t="e">
        <f t="shared" si="6"/>
        <v>#REF!</v>
      </c>
      <c r="B28" s="62" t="s">
        <v>188</v>
      </c>
      <c r="C28" s="20" t="str">
        <f t="shared" si="0"/>
        <v>Recurso M7A</v>
      </c>
      <c r="D28" s="63" t="s">
        <v>187</v>
      </c>
      <c r="E28" s="63" t="s">
        <v>67</v>
      </c>
      <c r="F28" s="13" t="e">
        <f t="shared" ca="1" si="4"/>
        <v>#REF!</v>
      </c>
      <c r="G28" s="13" t="e">
        <f ca="1">IF($F28&lt;&gt;"",IF($G$4="Recurso",VLOOKUP($E28,OFFSET('Definición técnica de imagenes'!$A$1,MATCH($G$5,'Definición técnica de imagenes'!$A$1:$A$104,0)-1,1,COUNTIF('Definición técnica de imagenes'!$A$3:$A$102,$G$5),5),5,FALSE),'Definición técnica de imagenes'!$F$16),"")</f>
        <v>#REF!</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206</v>
      </c>
      <c r="K28" s="64"/>
    </row>
    <row r="29" spans="1:15" s="11" customFormat="1" ht="66" x14ac:dyDescent="0.25">
      <c r="A29" s="12" t="e">
        <f t="shared" si="6"/>
        <v>#REF!</v>
      </c>
      <c r="B29" s="62" t="s">
        <v>188</v>
      </c>
      <c r="C29" s="20" t="str">
        <f t="shared" si="0"/>
        <v>Recurso M7A</v>
      </c>
      <c r="D29" s="63" t="s">
        <v>187</v>
      </c>
      <c r="E29" s="63" t="s">
        <v>67</v>
      </c>
      <c r="F29" s="13" t="e">
        <f t="shared" ca="1" si="4"/>
        <v>#REF!</v>
      </c>
      <c r="G29" s="13" t="e">
        <f ca="1">IF($F29&lt;&gt;"",IF($G$4="Recurso",VLOOKUP($E29,OFFSET('Definición técnica de imagenes'!$A$1,MATCH($G$5,'Definición técnica de imagenes'!$A$1:$A$104,0)-1,1,COUNTIF('Definición técnica de imagenes'!$A$3:$A$102,$G$5),5),5,FALSE),'Definición técnica de imagenes'!$F$16),"")</f>
        <v>#REF!</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207</v>
      </c>
      <c r="K29" s="64"/>
    </row>
    <row r="30" spans="1:15" s="11" customFormat="1" ht="66" x14ac:dyDescent="0.25">
      <c r="A30" s="12" t="e">
        <f t="shared" si="6"/>
        <v>#REF!</v>
      </c>
      <c r="B30" s="62" t="s">
        <v>188</v>
      </c>
      <c r="C30" s="20" t="str">
        <f t="shared" si="0"/>
        <v>Recurso M7A</v>
      </c>
      <c r="D30" s="63" t="s">
        <v>187</v>
      </c>
      <c r="E30" s="63" t="s">
        <v>155</v>
      </c>
      <c r="F30" s="13" t="e">
        <f t="shared" ca="1" si="4"/>
        <v>#REF!</v>
      </c>
      <c r="G30" s="13" t="e">
        <f ca="1">IF($F30&lt;&gt;"",IF($G$4="Recurso",VLOOKUP($E30,OFFSET('Definición técnica de imagenes'!$A$1,MATCH($G$5,'Definición técnica de imagenes'!$A$1:$A$104,0)-1,1,COUNTIF('Definición técnica de imagenes'!$A$3:$A$102,$G$5),5),5,FALSE),'Definición técnica de imagenes'!$F$16),"")</f>
        <v>#REF!</v>
      </c>
      <c r="H30" s="13" t="e">
        <f t="shared" ca="1" si="5"/>
        <v>#REF!</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208</v>
      </c>
      <c r="K30" s="64"/>
    </row>
    <row r="31" spans="1:15" s="11" customFormat="1" ht="66" x14ac:dyDescent="0.25">
      <c r="A31" s="12" t="e">
        <f t="shared" si="6"/>
        <v>#REF!</v>
      </c>
      <c r="B31" s="62" t="s">
        <v>188</v>
      </c>
      <c r="C31" s="20" t="str">
        <f t="shared" si="0"/>
        <v>Recurso M7A</v>
      </c>
      <c r="D31" s="63" t="s">
        <v>187</v>
      </c>
      <c r="E31" s="63" t="s">
        <v>67</v>
      </c>
      <c r="F31" s="13" t="e">
        <f t="shared" ca="1" si="4"/>
        <v>#REF!</v>
      </c>
      <c r="G31" s="13" t="e">
        <f ca="1">IF($F31&lt;&gt;"",IF($G$4="Recurso",VLOOKUP($E31,OFFSET('Definición técnica de imagenes'!$A$1,MATCH($G$5,'Definición técnica de imagenes'!$A$1:$A$104,0)-1,1,COUNTIF('Definición técnica de imagenes'!$A$3:$A$102,$G$5),5),5,FALSE),'Definición técnica de imagenes'!$F$16),"")</f>
        <v>#REF!</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209</v>
      </c>
      <c r="K31" s="64"/>
    </row>
    <row r="32" spans="1:15" s="11" customFormat="1" ht="66" x14ac:dyDescent="0.25">
      <c r="A32" s="12" t="e">
        <f t="shared" si="6"/>
        <v>#REF!</v>
      </c>
      <c r="B32" s="62" t="s">
        <v>188</v>
      </c>
      <c r="C32" s="20" t="str">
        <f t="shared" si="0"/>
        <v>Recurso M7A</v>
      </c>
      <c r="D32" s="63" t="s">
        <v>187</v>
      </c>
      <c r="E32" s="63" t="s">
        <v>67</v>
      </c>
      <c r="F32" s="13" t="e">
        <f t="shared" ca="1" si="4"/>
        <v>#REF!</v>
      </c>
      <c r="G32" s="13" t="e">
        <f ca="1">IF($F32&lt;&gt;"",IF($G$4="Recurso",VLOOKUP($E32,OFFSET('Definición técnica de imagenes'!$A$1,MATCH($G$5,'Definición técnica de imagenes'!$A$1:$A$104,0)-1,1,COUNTIF('Definición técnica de imagenes'!$A$3:$A$102,$G$5),5),5,FALSE),'Definición técnica de imagenes'!$F$16),"")</f>
        <v>#REF!</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212</v>
      </c>
      <c r="K32" s="64"/>
    </row>
    <row r="33" spans="1:15" s="11" customFormat="1" ht="66" x14ac:dyDescent="0.25">
      <c r="A33" s="12" t="e">
        <f t="shared" si="6"/>
        <v>#REF!</v>
      </c>
      <c r="B33" s="62" t="s">
        <v>188</v>
      </c>
      <c r="C33" s="20" t="str">
        <f t="shared" si="0"/>
        <v>Recurso M7A</v>
      </c>
      <c r="D33" s="63" t="s">
        <v>187</v>
      </c>
      <c r="E33" s="63" t="s">
        <v>67</v>
      </c>
      <c r="F33" s="13" t="e">
        <f t="shared" ca="1" si="4"/>
        <v>#REF!</v>
      </c>
      <c r="G33" s="13" t="e">
        <f ca="1">IF($F33&lt;&gt;"",IF($G$4="Recurso",VLOOKUP($E33,OFFSET('Definición técnica de imagenes'!$A$1,MATCH($G$5,'Definición técnica de imagenes'!$A$1:$A$104,0)-1,1,COUNTIF('Definición técnica de imagenes'!$A$3:$A$102,$G$5),5),5,FALSE),'Definición técnica de imagenes'!$F$16),"")</f>
        <v>#REF!</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211</v>
      </c>
      <c r="K33" s="64"/>
    </row>
    <row r="34" spans="1:15" s="11" customFormat="1" ht="66" x14ac:dyDescent="0.25">
      <c r="A34" s="12" t="e">
        <f t="shared" si="6"/>
        <v>#REF!</v>
      </c>
      <c r="B34" s="62" t="s">
        <v>188</v>
      </c>
      <c r="C34" s="20" t="str">
        <f t="shared" si="0"/>
        <v>Recurso M7A</v>
      </c>
      <c r="D34" s="63" t="s">
        <v>187</v>
      </c>
      <c r="E34" s="63" t="s">
        <v>67</v>
      </c>
      <c r="F34" s="13" t="e">
        <f t="shared" ca="1" si="4"/>
        <v>#REF!</v>
      </c>
      <c r="G34" s="13" t="e">
        <f ca="1">IF($F34&lt;&gt;"",IF($G$4="Recurso",VLOOKUP($E34,OFFSET('Definición técnica de imagenes'!$A$1,MATCH($G$5,'Definición técnica de imagenes'!$A$1:$A$104,0)-1,1,COUNTIF('Definición técnica de imagenes'!$A$3:$A$102,$G$5),5),5,FALSE),'Definición técnica de imagenes'!$F$16),"")</f>
        <v>#REF!</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210</v>
      </c>
      <c r="K34" s="64"/>
      <c r="O34" s="2"/>
    </row>
    <row r="35" spans="1:15" s="11" customFormat="1" ht="105.6" x14ac:dyDescent="0.25">
      <c r="A35" s="12" t="e">
        <f t="shared" si="6"/>
        <v>#REF!</v>
      </c>
      <c r="B35" s="62" t="s">
        <v>188</v>
      </c>
      <c r="C35" s="20" t="str">
        <f t="shared" si="0"/>
        <v>Recurso M7A</v>
      </c>
      <c r="D35" s="63" t="s">
        <v>187</v>
      </c>
      <c r="E35" s="63" t="s">
        <v>155</v>
      </c>
      <c r="F35" s="13" t="e">
        <f t="shared" ca="1" si="4"/>
        <v>#REF!</v>
      </c>
      <c r="G35" s="13" t="e">
        <f ca="1">IF($F35&lt;&gt;"",IF($G$4="Recurso",VLOOKUP($E35,OFFSET('Definición técnica de imagenes'!$A$1,MATCH($G$5,'Definición técnica de imagenes'!$A$1:$A$104,0)-1,1,COUNTIF('Definición técnica de imagenes'!$A$3:$A$102,$G$5),5),5,FALSE),'Definición técnica de imagenes'!$F$16),"")</f>
        <v>#REF!</v>
      </c>
      <c r="H35" s="13" t="e">
        <f t="shared" ca="1" si="5"/>
        <v>#REF!</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228</v>
      </c>
      <c r="K35" s="65"/>
      <c r="O35" s="2"/>
    </row>
    <row r="36" spans="1:15" s="11" customFormat="1" ht="66" x14ac:dyDescent="0.25">
      <c r="A36" s="12" t="e">
        <f t="shared" si="6"/>
        <v>#REF!</v>
      </c>
      <c r="B36" s="62" t="s">
        <v>188</v>
      </c>
      <c r="C36" s="20" t="str">
        <f t="shared" si="0"/>
        <v>Recurso M7A</v>
      </c>
      <c r="D36" s="63" t="s">
        <v>187</v>
      </c>
      <c r="E36" s="63" t="s">
        <v>67</v>
      </c>
      <c r="F36" s="13" t="e">
        <f t="shared" ca="1" si="4"/>
        <v>#REF!</v>
      </c>
      <c r="G36" s="13" t="e">
        <f ca="1">IF($F36&lt;&gt;"",IF($G$4="Recurso",VLOOKUP($E36,OFFSET('Definición técnica de imagenes'!$A$1,MATCH($G$5,'Definición técnica de imagenes'!$A$1:$A$104,0)-1,1,COUNTIF('Definición técnica de imagenes'!$A$3:$A$102,$G$5),5),5,FALSE),'Definición técnica de imagenes'!$F$16),"")</f>
        <v>#REF!</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213</v>
      </c>
      <c r="K36" s="65"/>
      <c r="O36" s="2"/>
    </row>
    <row r="37" spans="1:15" s="11" customFormat="1" ht="66" x14ac:dyDescent="0.25">
      <c r="A37" s="12" t="e">
        <f t="shared" si="6"/>
        <v>#REF!</v>
      </c>
      <c r="B37" s="62" t="s">
        <v>188</v>
      </c>
      <c r="C37" s="20" t="str">
        <f t="shared" si="0"/>
        <v>Recurso M7A</v>
      </c>
      <c r="D37" s="63" t="s">
        <v>187</v>
      </c>
      <c r="E37" s="63" t="s">
        <v>67</v>
      </c>
      <c r="F37" s="13" t="e">
        <f t="shared" ca="1" si="4"/>
        <v>#REF!</v>
      </c>
      <c r="G37" s="13" t="e">
        <f ca="1">IF($F37&lt;&gt;"",IF($G$4="Recurso",VLOOKUP($E37,OFFSET('Definición técnica de imagenes'!$A$1,MATCH($G$5,'Definición técnica de imagenes'!$A$1:$A$104,0)-1,1,COUNTIF('Definición técnica de imagenes'!$A$3:$A$102,$G$5),5),5,FALSE),'Definición técnica de imagenes'!$F$16),"")</f>
        <v>#REF!</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214</v>
      </c>
      <c r="K37" s="65"/>
    </row>
    <row r="38" spans="1:15" s="11" customFormat="1" ht="66" x14ac:dyDescent="0.25">
      <c r="A38" s="12" t="e">
        <f t="shared" si="6"/>
        <v>#REF!</v>
      </c>
      <c r="B38" s="62" t="s">
        <v>188</v>
      </c>
      <c r="C38" s="20" t="str">
        <f t="shared" si="0"/>
        <v>Recurso M7A</v>
      </c>
      <c r="D38" s="63" t="s">
        <v>187</v>
      </c>
      <c r="E38" s="63" t="s">
        <v>67</v>
      </c>
      <c r="F38" s="13" t="e">
        <f t="shared" ca="1" si="4"/>
        <v>#REF!</v>
      </c>
      <c r="G38" s="13" t="e">
        <f ca="1">IF($F38&lt;&gt;"",IF($G$4="Recurso",VLOOKUP($E38,OFFSET('Definición técnica de imagenes'!$A$1,MATCH($G$5,'Definición técnica de imagenes'!$A$1:$A$104,0)-1,1,COUNTIF('Definición técnica de imagenes'!$A$3:$A$102,$G$5),5),5,FALSE),'Definición técnica de imagenes'!$F$16),"")</f>
        <v>#REF!</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215</v>
      </c>
      <c r="K38" s="65"/>
    </row>
    <row r="39" spans="1:15" s="11" customFormat="1" ht="66" x14ac:dyDescent="0.25">
      <c r="A39" s="12" t="e">
        <f t="shared" si="6"/>
        <v>#REF!</v>
      </c>
      <c r="B39" s="62" t="s">
        <v>188</v>
      </c>
      <c r="C39" s="20" t="str">
        <f t="shared" si="0"/>
        <v>Recurso M7A</v>
      </c>
      <c r="D39" s="63" t="s">
        <v>187</v>
      </c>
      <c r="E39" s="63" t="s">
        <v>67</v>
      </c>
      <c r="F39" s="13" t="e">
        <f t="shared" ca="1" si="4"/>
        <v>#REF!</v>
      </c>
      <c r="G39" s="13" t="e">
        <f ca="1">IF($F39&lt;&gt;"",IF($G$4="Recurso",VLOOKUP($E39,OFFSET('Definición técnica de imagenes'!$A$1,MATCH($G$5,'Definición técnica de imagenes'!$A$1:$A$104,0)-1,1,COUNTIF('Definición técnica de imagenes'!$A$3:$A$102,$G$5),5),5,FALSE),'Definición técnica de imagenes'!$F$16),"")</f>
        <v>#REF!</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216</v>
      </c>
      <c r="K39" s="65"/>
    </row>
    <row r="40" spans="1:15" s="11" customFormat="1" ht="66" x14ac:dyDescent="0.25">
      <c r="A40" s="12" t="e">
        <f t="shared" si="6"/>
        <v>#REF!</v>
      </c>
      <c r="B40" s="62" t="s">
        <v>188</v>
      </c>
      <c r="C40" s="20" t="str">
        <f t="shared" si="0"/>
        <v>Recurso M7A</v>
      </c>
      <c r="D40" s="63" t="s">
        <v>187</v>
      </c>
      <c r="E40" s="63" t="s">
        <v>155</v>
      </c>
      <c r="F40" s="13" t="e">
        <f t="shared" ca="1" si="4"/>
        <v>#REF!</v>
      </c>
      <c r="G40" s="13" t="e">
        <f ca="1">IF($F40&lt;&gt;"",IF($G$4="Recurso",VLOOKUP($E40,OFFSET('Definición técnica de imagenes'!$A$1,MATCH($G$5,'Definición técnica de imagenes'!$A$1:$A$104,0)-1,1,COUNTIF('Definición técnica de imagenes'!$A$3:$A$102,$G$5),5),5,FALSE),'Definición técnica de imagenes'!$F$16),"")</f>
        <v>#REF!</v>
      </c>
      <c r="H40" s="13" t="e">
        <f t="shared" ca="1" si="5"/>
        <v>#REF!</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217</v>
      </c>
      <c r="K40" s="65"/>
    </row>
    <row r="41" spans="1:15" s="11" customFormat="1" ht="66" x14ac:dyDescent="0.25">
      <c r="A41" s="12" t="e">
        <f t="shared" si="6"/>
        <v>#REF!</v>
      </c>
      <c r="B41" s="62" t="s">
        <v>188</v>
      </c>
      <c r="C41" s="20" t="str">
        <f t="shared" si="0"/>
        <v>Recurso M7A</v>
      </c>
      <c r="D41" s="63" t="s">
        <v>187</v>
      </c>
      <c r="E41" s="63" t="s">
        <v>67</v>
      </c>
      <c r="F41" s="13" t="e">
        <f t="shared" ca="1" si="4"/>
        <v>#REF!</v>
      </c>
      <c r="G41" s="13" t="e">
        <f ca="1">IF($F41&lt;&gt;"",IF($G$4="Recurso",VLOOKUP($E41,OFFSET('Definición técnica de imagenes'!$A$1,MATCH($G$5,'Definición técnica de imagenes'!$A$1:$A$104,0)-1,1,COUNTIF('Definición técnica de imagenes'!$A$3:$A$102,$G$5),5),5,FALSE),'Definición técnica de imagenes'!$F$16),"")</f>
        <v>#REF!</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218</v>
      </c>
      <c r="K41" s="65"/>
    </row>
    <row r="42" spans="1:15" s="11" customFormat="1" ht="66" x14ac:dyDescent="0.25">
      <c r="A42" s="12" t="e">
        <f t="shared" si="6"/>
        <v>#REF!</v>
      </c>
      <c r="B42" s="62" t="s">
        <v>188</v>
      </c>
      <c r="C42" s="20" t="str">
        <f t="shared" ref="C42:C73" si="7">IF(OR(B42&lt;&gt;"",J42&lt;&gt;""),IF($G$4="Recurso",CONCATENATE($G$4," ",$G$5),$G$4),"")</f>
        <v>Recurso M7A</v>
      </c>
      <c r="D42" s="63" t="s">
        <v>187</v>
      </c>
      <c r="E42" s="63" t="s">
        <v>67</v>
      </c>
      <c r="F42" s="13" t="e">
        <f t="shared" ca="1" si="4"/>
        <v>#REF!</v>
      </c>
      <c r="G42" s="13" t="e">
        <f ca="1">IF($F42&lt;&gt;"",IF($G$4="Recurso",VLOOKUP($E42,OFFSET('Definición técnica de imagenes'!$A$1,MATCH($G$5,'Definición técnica de imagenes'!$A$1:$A$104,0)-1,1,COUNTIF('Definición técnica de imagenes'!$A$3:$A$102,$G$5),5),5,FALSE),'Definición técnica de imagenes'!$F$16),"")</f>
        <v>#REF!</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219</v>
      </c>
      <c r="K42" s="65"/>
    </row>
    <row r="43" spans="1:15" s="11" customFormat="1" ht="66" x14ac:dyDescent="0.25">
      <c r="A43" s="12" t="e">
        <f t="shared" si="6"/>
        <v>#REF!</v>
      </c>
      <c r="B43" s="62" t="s">
        <v>188</v>
      </c>
      <c r="C43" s="20" t="str">
        <f t="shared" si="7"/>
        <v>Recurso M7A</v>
      </c>
      <c r="D43" s="63" t="s">
        <v>187</v>
      </c>
      <c r="E43" s="63" t="s">
        <v>67</v>
      </c>
      <c r="F43" s="13" t="e">
        <f t="shared" ca="1" si="4"/>
        <v>#REF!</v>
      </c>
      <c r="G43" s="13" t="e">
        <f ca="1">IF($F43&lt;&gt;"",IF($G$4="Recurso",VLOOKUP($E43,OFFSET('Definición técnica de imagenes'!$A$1,MATCH($G$5,'Definición técnica de imagenes'!$A$1:$A$104,0)-1,1,COUNTIF('Definición técnica de imagenes'!$A$3:$A$102,$G$5),5),5,FALSE),'Definición técnica de imagenes'!$F$16),"")</f>
        <v>#REF!</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220</v>
      </c>
      <c r="K43" s="65"/>
    </row>
    <row r="44" spans="1:15" s="11" customFormat="1" ht="66" x14ac:dyDescent="0.25">
      <c r="A44" s="12" t="e">
        <f t="shared" si="6"/>
        <v>#REF!</v>
      </c>
      <c r="B44" s="62" t="s">
        <v>188</v>
      </c>
      <c r="C44" s="20" t="str">
        <f t="shared" si="7"/>
        <v>Recurso M7A</v>
      </c>
      <c r="D44" s="63" t="s">
        <v>187</v>
      </c>
      <c r="E44" s="63" t="s">
        <v>67</v>
      </c>
      <c r="F44" s="13" t="e">
        <f t="shared" ca="1" si="4"/>
        <v>#REF!</v>
      </c>
      <c r="G44" s="13" t="e">
        <f ca="1">IF($F44&lt;&gt;"",IF($G$4="Recurso",VLOOKUP($E44,OFFSET('Definición técnica de imagenes'!$A$1,MATCH($G$5,'Definición técnica de imagenes'!$A$1:$A$104,0)-1,1,COUNTIF('Definición técnica de imagenes'!$A$3:$A$102,$G$5),5),5,FALSE),'Definición técnica de imagenes'!$F$16),"")</f>
        <v>#REF!</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221</v>
      </c>
      <c r="K44" s="65"/>
    </row>
    <row r="45" spans="1:15" s="11" customFormat="1" ht="66" x14ac:dyDescent="0.25">
      <c r="A45" s="12" t="e">
        <f t="shared" si="6"/>
        <v>#REF!</v>
      </c>
      <c r="B45" s="62" t="s">
        <v>188</v>
      </c>
      <c r="C45" s="20" t="str">
        <f t="shared" si="7"/>
        <v>Recurso M7A</v>
      </c>
      <c r="D45" s="63" t="s">
        <v>187</v>
      </c>
      <c r="E45" s="63" t="s">
        <v>155</v>
      </c>
      <c r="F45" s="13" t="e">
        <f t="shared" ca="1" si="4"/>
        <v>#REF!</v>
      </c>
      <c r="G45" s="13" t="e">
        <f ca="1">IF($F45&lt;&gt;"",IF($G$4="Recurso",VLOOKUP($E45,OFFSET('Definición técnica de imagenes'!$A$1,MATCH($G$5,'Definición técnica de imagenes'!$A$1:$A$104,0)-1,1,COUNTIF('Definición técnica de imagenes'!$A$3:$A$102,$G$5),5),5,FALSE),'Definición técnica de imagenes'!$F$16),"")</f>
        <v>#REF!</v>
      </c>
      <c r="H45" s="13" t="e">
        <f t="shared" ca="1" si="5"/>
        <v>#REF!</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222</v>
      </c>
      <c r="K45" s="65"/>
    </row>
    <row r="46" spans="1:15" s="11" customFormat="1" ht="66" x14ac:dyDescent="0.25">
      <c r="A46" s="12" t="e">
        <f t="shared" si="6"/>
        <v>#REF!</v>
      </c>
      <c r="B46" s="62" t="s">
        <v>188</v>
      </c>
      <c r="C46" s="20" t="str">
        <f t="shared" si="7"/>
        <v>Recurso M7A</v>
      </c>
      <c r="D46" s="63" t="s">
        <v>187</v>
      </c>
      <c r="E46" s="63" t="s">
        <v>67</v>
      </c>
      <c r="F46" s="13" t="e">
        <f t="shared" ca="1" si="4"/>
        <v>#REF!</v>
      </c>
      <c r="G46" s="13" t="e">
        <f ca="1">IF($F46&lt;&gt;"",IF($G$4="Recurso",VLOOKUP($E46,OFFSET('Definición técnica de imagenes'!$A$1,MATCH($G$5,'Definición técnica de imagenes'!$A$1:$A$104,0)-1,1,COUNTIF('Definición técnica de imagenes'!$A$3:$A$102,$G$5),5),5,FALSE),'Definición técnica de imagenes'!$F$16),"")</f>
        <v>#REF!</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223</v>
      </c>
      <c r="K46" s="65"/>
    </row>
    <row r="47" spans="1:15" s="11" customFormat="1" ht="66" x14ac:dyDescent="0.25">
      <c r="A47" s="12" t="e">
        <f t="shared" si="6"/>
        <v>#REF!</v>
      </c>
      <c r="B47" s="62" t="s">
        <v>188</v>
      </c>
      <c r="C47" s="20" t="str">
        <f t="shared" si="7"/>
        <v>Recurso M7A</v>
      </c>
      <c r="D47" s="63" t="s">
        <v>187</v>
      </c>
      <c r="E47" s="63" t="s">
        <v>67</v>
      </c>
      <c r="F47" s="13" t="e">
        <f t="shared" ca="1" si="4"/>
        <v>#REF!</v>
      </c>
      <c r="G47" s="13" t="e">
        <f ca="1">IF($F47&lt;&gt;"",IF($G$4="Recurso",VLOOKUP($E47,OFFSET('Definición técnica de imagenes'!$A$1,MATCH($G$5,'Definición técnica de imagenes'!$A$1:$A$104,0)-1,1,COUNTIF('Definición técnica de imagenes'!$A$3:$A$102,$G$5),5),5,FALSE),'Definición técnica de imagenes'!$F$16),"")</f>
        <v>#REF!</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224</v>
      </c>
      <c r="K47" s="65"/>
    </row>
    <row r="48" spans="1:15" s="11" customFormat="1" ht="66" x14ac:dyDescent="0.25">
      <c r="A48" s="12" t="e">
        <f t="shared" si="6"/>
        <v>#REF!</v>
      </c>
      <c r="B48" s="62" t="s">
        <v>188</v>
      </c>
      <c r="C48" s="20" t="str">
        <f t="shared" si="7"/>
        <v>Recurso M7A</v>
      </c>
      <c r="D48" s="63" t="s">
        <v>187</v>
      </c>
      <c r="E48" s="63" t="s">
        <v>67</v>
      </c>
      <c r="F48" s="13" t="e">
        <f t="shared" ca="1" si="4"/>
        <v>#REF!</v>
      </c>
      <c r="G48" s="13" t="e">
        <f ca="1">IF($F48&lt;&gt;"",IF($G$4="Recurso",VLOOKUP($E48,OFFSET('Definición técnica de imagenes'!$A$1,MATCH($G$5,'Definición técnica de imagenes'!$A$1:$A$104,0)-1,1,COUNTIF('Definición técnica de imagenes'!$A$3:$A$102,$G$5),5),5,FALSE),'Definición técnica de imagenes'!$F$16),"")</f>
        <v>#REF!</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225</v>
      </c>
      <c r="K48" s="65"/>
    </row>
    <row r="49" spans="1:11" s="11" customFormat="1" ht="66" x14ac:dyDescent="0.25">
      <c r="A49" s="12" t="e">
        <f t="shared" si="6"/>
        <v>#REF!</v>
      </c>
      <c r="B49" s="62" t="s">
        <v>188</v>
      </c>
      <c r="C49" s="20" t="str">
        <f t="shared" si="7"/>
        <v>Recurso M7A</v>
      </c>
      <c r="D49" s="63" t="s">
        <v>187</v>
      </c>
      <c r="E49" s="63" t="s">
        <v>67</v>
      </c>
      <c r="F49" s="13" t="e">
        <f t="shared" ca="1" si="4"/>
        <v>#REF!</v>
      </c>
      <c r="G49" s="13" t="e">
        <f ca="1">IF($F49&lt;&gt;"",IF($G$4="Recurso",VLOOKUP($E49,OFFSET('Definición técnica de imagenes'!$A$1,MATCH($G$5,'Definición técnica de imagenes'!$A$1:$A$104,0)-1,1,COUNTIF('Definición técnica de imagenes'!$A$3:$A$102,$G$5),5),5,FALSE),'Definición técnica de imagenes'!$F$16),"")</f>
        <v>#REF!</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226</v>
      </c>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1" t="s">
        <v>38</v>
      </c>
      <c r="B1" s="92"/>
      <c r="C1" s="92"/>
      <c r="D1" s="92"/>
      <c r="E1" s="92"/>
      <c r="F1" s="93"/>
    </row>
    <row r="2" spans="1:11" x14ac:dyDescent="0.3">
      <c r="A2" s="30" t="s">
        <v>42</v>
      </c>
      <c r="B2" s="31"/>
      <c r="C2" s="94" t="s">
        <v>13</v>
      </c>
      <c r="D2" s="95"/>
      <c r="E2" s="96"/>
      <c r="F2" s="32"/>
    </row>
    <row r="3" spans="1:11" ht="62.4" x14ac:dyDescent="0.3">
      <c r="A3" s="33" t="s">
        <v>43</v>
      </c>
      <c r="B3" s="31"/>
      <c r="C3" s="100" t="s">
        <v>14</v>
      </c>
      <c r="D3" s="101"/>
      <c r="E3" s="102"/>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3" t="str">
        <f>CONCATENATE(H21,"_",I21,"_",J21,"_CO")</f>
        <v>LE_07_04_CO</v>
      </c>
      <c r="E5" s="104"/>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9" t="str">
        <f>CONCATENATE("SolicitudGrafica_",D5,".xls")</f>
        <v>SolicitudGrafica_LE_07_04_CO.xls</v>
      </c>
      <c r="E7" s="89"/>
      <c r="F7" s="90"/>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1" t="s">
        <v>41</v>
      </c>
      <c r="B13" s="92"/>
      <c r="C13" s="92"/>
      <c r="D13" s="92"/>
      <c r="E13" s="92"/>
      <c r="F13" s="93"/>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4" t="s">
        <v>49</v>
      </c>
      <c r="D15" s="95"/>
      <c r="E15" s="95"/>
      <c r="F15" s="96"/>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7" t="str">
        <f>CONCATENATE(H21,"_",I21,"_",J21,"_",K45)</f>
        <v>LE_07_04_REC10</v>
      </c>
      <c r="E17" s="98"/>
      <c r="F17" s="99"/>
      <c r="J17" s="22">
        <v>14</v>
      </c>
      <c r="K17" s="22">
        <v>14</v>
      </c>
    </row>
    <row r="18" spans="1:11" ht="78.599999999999994" thickBot="1" x14ac:dyDescent="0.35">
      <c r="A18" s="33" t="s">
        <v>48</v>
      </c>
      <c r="B18" s="31"/>
      <c r="C18" s="59" t="s">
        <v>120</v>
      </c>
      <c r="D18" s="89" t="str">
        <f>CONCATENATE("SolicitudGrafica_",D17,".xls")</f>
        <v>SolicitudGrafica_LE_07_04_REC10.xls</v>
      </c>
      <c r="E18" s="89"/>
      <c r="F18" s="90"/>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6" t="s">
        <v>56</v>
      </c>
      <c r="B1" s="106" t="s">
        <v>149</v>
      </c>
      <c r="C1" s="106" t="s">
        <v>63</v>
      </c>
      <c r="D1" s="106" t="s">
        <v>64</v>
      </c>
      <c r="E1" s="106" t="s">
        <v>5</v>
      </c>
      <c r="F1" s="106" t="s">
        <v>65</v>
      </c>
      <c r="G1" s="106" t="s">
        <v>66</v>
      </c>
      <c r="H1" s="105" t="s">
        <v>68</v>
      </c>
      <c r="I1" s="105"/>
    </row>
    <row r="2" spans="1:10" x14ac:dyDescent="0.3">
      <c r="A2" s="106"/>
      <c r="B2" s="106"/>
      <c r="C2" s="106"/>
      <c r="D2" s="106"/>
      <c r="E2" s="106"/>
      <c r="F2" s="106"/>
      <c r="G2" s="106"/>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2016-07-13T03:26:33Z</dcterms:modified>
</cp:coreProperties>
</file>