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TEMA 1 GRADO6\EDICION\"/>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5" i="2" l="1"/>
  <c r="F23" i="1"/>
  <c r="G23" i="1"/>
  <c r="I23" i="1"/>
  <c r="H23" i="1"/>
  <c r="D7" i="2"/>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8" i="1"/>
  <c r="I11" i="1"/>
  <c r="I12" i="1"/>
  <c r="I13" i="1"/>
  <c r="I14" i="1"/>
  <c r="I15" i="1"/>
  <c r="I16" i="1"/>
  <c r="I17" i="1"/>
  <c r="I18" i="1"/>
  <c r="I19" i="1"/>
  <c r="I20" i="1"/>
  <c r="I21" i="1"/>
  <c r="I22"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D17" i="2"/>
  <c r="D18" i="2"/>
  <c r="F11" i="1"/>
  <c r="G11" i="1"/>
  <c r="F12" i="1"/>
  <c r="G12" i="1"/>
  <c r="F13" i="1"/>
  <c r="G13" i="1"/>
  <c r="F14" i="1"/>
  <c r="G14" i="1"/>
  <c r="F15" i="1"/>
  <c r="G15" i="1"/>
  <c r="F16" i="1"/>
  <c r="G16" i="1"/>
  <c r="F17" i="1"/>
  <c r="G17" i="1"/>
  <c r="F18" i="1"/>
  <c r="G18" i="1"/>
  <c r="F19" i="1"/>
  <c r="G19" i="1"/>
  <c r="F20" i="1"/>
  <c r="G20" i="1"/>
  <c r="F21" i="1"/>
  <c r="G21" i="1"/>
  <c r="F22" i="1"/>
  <c r="G22"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K45" i="2"/>
  <c r="G10" i="1"/>
</calcChain>
</file>

<file path=xl/sharedStrings.xml><?xml version="1.0" encoding="utf-8"?>
<sst xmlns="http://schemas.openxmlformats.org/spreadsheetml/2006/main" count="253" uniqueCount="159">
  <si>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</si>
  <si>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</si>
  <si>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</si>
  <si>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</si>
  <si>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</si>
  <si>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</si>
  <si>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</si>
  <si>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</si>
  <si>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</si>
  <si>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</si>
  <si>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</si>
  <si>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</si>
  <si>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</si>
  <si>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</si>
  <si>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</si>
  <si>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</si>
  <si>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</si>
  <si>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</si>
  <si>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</si>
  <si>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</si>
  <si>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</si>
  <si>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</si>
  <si>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</si>
  <si>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</si>
  <si>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</si>
  <si>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</si>
  <si>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</si>
  <si>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</si>
  <si>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</si>
  <si>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</si>
  <si>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</si>
  <si>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</si>
  <si>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</si>
  <si>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</si>
  <si>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</si>
  <si>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</si>
  <si>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</si>
  <si>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</si>
  <si>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</si>
  <si>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</si>
  <si>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</si>
  <si>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</si>
  <si>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</si>
  <si>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</si>
  <si>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</si>
  <si>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</si>
  <si>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</si>
  <si>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</si>
  <si>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</si>
  <si>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</si>
  <si>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</si>
  <si>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</si>
  <si>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</si>
  <si>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</si>
  <si>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</si>
  <si>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</si>
  <si>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</si>
  <si>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</si>
  <si>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</si>
  <si>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</si>
  <si>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</si>
  <si>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</si>
  <si>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</si>
  <si>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</si>
  <si>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</si>
  <si>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</si>
  <si>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</si>
  <si>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</si>
  <si>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</si>
  <si>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</si>
  <si>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</si>
  <si>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</si>
  <si>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</si>
  <si>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</si>
  <si>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</si>
  <si>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</si>
  <si>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</si>
  <si>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</si>
  <si>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</si>
  <si>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</si>
  <si>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</si>
  <si>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</si>
  <si>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</si>
  <si>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</si>
  <si>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</si>
  <si>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</si>
  <si>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</si>
  <si>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</si>
  <si>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</si>
  <si>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</si>
  <si>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</si>
  <si>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</si>
  <si>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</si>
  <si>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</si>
  <si>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</si>
  <si>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</si>
  <si>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</si>
  <si>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</si>
  <si>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</si>
  <si>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</si>
  <si>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</si>
  <si>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</si>
  <si>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</si>
  <si>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</si>
  <si>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</si>
  <si>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</si>
  <si>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</si>
  <si>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</si>
  <si>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</si>
  <si>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</si>
  <si>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</si>
  <si>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</si>
  <si>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</si>
  <si>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</si>
  <si>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</si>
  <si>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</si>
  <si>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</si>
  <si>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</si>
  <si>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</si>
  <si>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</si>
  <si>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</si>
  <si>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</si>
  <si>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</si>
  <si>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</si>
  <si>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</si>
  <si>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</si>
  <si>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</si>
  <si>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</si>
  <si>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</si>
  <si>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</si>
  <si>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</si>
  <si>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</si>
  <si>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</si>
  <si>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</si>
  <si>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</si>
  <si>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</si>
  <si>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</si>
  <si>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</si>
  <si>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</si>
  <si>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</si>
  <si>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</si>
  <si>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</si>
  <si>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</si>
  <si>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</si>
  <si>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</si>
  <si>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MA_06_01_CO_REC110</t>
  </si>
  <si>
    <t>F6</t>
  </si>
  <si>
    <t>Ver observaciones</t>
  </si>
  <si>
    <t>Ilustración</t>
  </si>
  <si>
    <t>Horizontal</t>
  </si>
  <si>
    <t>IMG02</t>
  </si>
  <si>
    <t>Lógica y teoría de Conjuntos</t>
  </si>
  <si>
    <t>Diana Margarita Gonzalez Martinez</t>
  </si>
  <si>
    <t>IMG03</t>
  </si>
  <si>
    <t>IMG04</t>
  </si>
  <si>
    <t>IMG05</t>
  </si>
  <si>
    <t>IMG06</t>
  </si>
  <si>
    <t>IMG07</t>
  </si>
  <si>
    <t>IMG08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</si>
</sst>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9" fillId="0" borderId="5" xfId="0" applyNumberFormat="1" applyFont="1" applyFill="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emf"/><Relationship Id="rId7" Type="http://schemas.openxmlformats.org/officeDocument/2006/relationships/image" Target="../media/image7.png"/><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10</xdr:col>
      <xdr:colOff>190500</xdr:colOff>
      <xdr:row>9</xdr:row>
      <xdr:rowOff>150812</xdr:rowOff>
    </xdr:from>
    <xdr:to>
      <xdr:col>10</xdr:col>
      <xdr:colOff>2143125</xdr:colOff>
      <xdr:row>9</xdr:row>
      <xdr:rowOff>1460499</xdr:rowOff>
    </xdr:to>
    <xdr:pic>
      <xdr:nvPicPr>
        <xdr:cNvPr id="28" name="Imagen 27"/>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51563"/>
        <a:stretch/>
      </xdr:blipFill>
      <xdr:spPr bwMode="auto">
        <a:xfrm>
          <a:off x="17518063" y="2103437"/>
          <a:ext cx="1952625" cy="13096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103188</xdr:colOff>
      <xdr:row>10</xdr:row>
      <xdr:rowOff>103187</xdr:rowOff>
    </xdr:from>
    <xdr:to>
      <xdr:col>10</xdr:col>
      <xdr:colOff>2127250</xdr:colOff>
      <xdr:row>10</xdr:row>
      <xdr:rowOff>1563688</xdr:rowOff>
    </xdr:to>
    <xdr:pic>
      <xdr:nvPicPr>
        <xdr:cNvPr id="29" name="Imagen 28"/>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1" r="56746" b="7514"/>
        <a:stretch/>
      </xdr:blipFill>
      <xdr:spPr bwMode="auto">
        <a:xfrm>
          <a:off x="17430751" y="3611562"/>
          <a:ext cx="2024062" cy="14605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198437</xdr:colOff>
      <xdr:row>11</xdr:row>
      <xdr:rowOff>87312</xdr:rowOff>
    </xdr:from>
    <xdr:to>
      <xdr:col>10</xdr:col>
      <xdr:colOff>2000250</xdr:colOff>
      <xdr:row>11</xdr:row>
      <xdr:rowOff>1555749</xdr:rowOff>
    </xdr:to>
    <xdr:pic>
      <xdr:nvPicPr>
        <xdr:cNvPr id="4" name="Imagen 3"/>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60645"/>
        <a:stretch/>
      </xdr:blipFill>
      <xdr:spPr bwMode="auto">
        <a:xfrm>
          <a:off x="17621250" y="5270500"/>
          <a:ext cx="1801813" cy="14684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142875</xdr:colOff>
      <xdr:row>12</xdr:row>
      <xdr:rowOff>63500</xdr:rowOff>
    </xdr:from>
    <xdr:to>
      <xdr:col>10</xdr:col>
      <xdr:colOff>2111375</xdr:colOff>
      <xdr:row>12</xdr:row>
      <xdr:rowOff>1651001</xdr:rowOff>
    </xdr:to>
    <xdr:pic>
      <xdr:nvPicPr>
        <xdr:cNvPr id="5" name="Imagen 4"/>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r="60751" b="5560"/>
        <a:stretch/>
      </xdr:blipFill>
      <xdr:spPr bwMode="auto">
        <a:xfrm>
          <a:off x="17565688" y="6826250"/>
          <a:ext cx="1968500" cy="15875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206374</xdr:colOff>
      <xdr:row>13</xdr:row>
      <xdr:rowOff>95251</xdr:rowOff>
    </xdr:from>
    <xdr:to>
      <xdr:col>10</xdr:col>
      <xdr:colOff>2127250</xdr:colOff>
      <xdr:row>13</xdr:row>
      <xdr:rowOff>1611313</xdr:rowOff>
    </xdr:to>
    <xdr:pic>
      <xdr:nvPicPr>
        <xdr:cNvPr id="6" name="Imagen 5"/>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r="62898" b="7093"/>
        <a:stretch/>
      </xdr:blipFill>
      <xdr:spPr bwMode="auto">
        <a:xfrm>
          <a:off x="17629187" y="8540751"/>
          <a:ext cx="1920876" cy="15160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103188</xdr:colOff>
      <xdr:row>14</xdr:row>
      <xdr:rowOff>87313</xdr:rowOff>
    </xdr:from>
    <xdr:to>
      <xdr:col>10</xdr:col>
      <xdr:colOff>2190750</xdr:colOff>
      <xdr:row>14</xdr:row>
      <xdr:rowOff>1531938</xdr:rowOff>
    </xdr:to>
    <xdr:pic>
      <xdr:nvPicPr>
        <xdr:cNvPr id="7" name="Imagen 6"/>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r="61910" b="7839"/>
        <a:stretch/>
      </xdr:blipFill>
      <xdr:spPr bwMode="auto">
        <a:xfrm>
          <a:off x="17526001" y="10167938"/>
          <a:ext cx="2087562" cy="1444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277812</xdr:colOff>
      <xdr:row>15</xdr:row>
      <xdr:rowOff>79375</xdr:rowOff>
    </xdr:from>
    <xdr:to>
      <xdr:col>10</xdr:col>
      <xdr:colOff>1801811</xdr:colOff>
      <xdr:row>15</xdr:row>
      <xdr:rowOff>1309688</xdr:rowOff>
    </xdr:to>
    <xdr:pic>
      <xdr:nvPicPr>
        <xdr:cNvPr id="2" name="Imagen 1"/>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208" t="4824" r="65753" b="76486"/>
        <a:stretch/>
      </xdr:blipFill>
      <xdr:spPr>
        <a:xfrm>
          <a:off x="17700625" y="11747500"/>
          <a:ext cx="1523999" cy="1230313"/>
        </a:xfrm>
        <a:prstGeom prst="rect">
          <a:avLst/>
        </a:prstGeom>
      </xdr:spPr>
    </xdr:pic>
    <xdr:clientData/>
  </xdr:twoCellAnchor>
  <xdr:twoCellAnchor editAs="oneCell">
    <xdr:from>
      <xdr:col>10</xdr:col>
      <xdr:colOff>103187</xdr:colOff>
      <xdr:row>16</xdr:row>
      <xdr:rowOff>166687</xdr:rowOff>
    </xdr:from>
    <xdr:to>
      <xdr:col>10</xdr:col>
      <xdr:colOff>2206625</xdr:colOff>
      <xdr:row>16</xdr:row>
      <xdr:rowOff>1095374</xdr:rowOff>
    </xdr:to>
    <xdr:pic>
      <xdr:nvPicPr>
        <xdr:cNvPr id="3" name="Imagen 2"/>
        <xdr:cNvPicPr>
          <a:picLocks noChangeAspect="1"/>
        </xdr:cNvPicPr>
      </xdr:nvPicPr>
      <xdr:blipFill>
        <a:blip xmlns:r="http://schemas.openxmlformats.org/officeDocument/2006/relationships" r:embed="rId8"/>
        <a:stretch>
          <a:fillRect/>
        </a:stretch>
      </xdr:blipFill>
      <xdr:spPr>
        <a:xfrm>
          <a:off x="17526000" y="13215937"/>
          <a:ext cx="2103438" cy="9286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7" activePane="bottomLeft" state="frozen"/>
      <selection pane="bottomLeft" activeCell="K18" sqref="K18"/>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9.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1" t="s">
        <v>21</v>
      </c>
      <c r="D2" s="82"/>
      <c r="F2" s="74" t="s">
        <v>0</v>
      </c>
      <c r="G2" s="75"/>
      <c r="H2" s="49"/>
      <c r="I2" s="49"/>
      <c r="J2" s="16"/>
    </row>
    <row r="3" spans="1:16" ht="15.75" x14ac:dyDescent="0.25">
      <c r="A3" s="1"/>
      <c r="B3" s="4" t="s">
        <v>8</v>
      </c>
      <c r="C3" s="83">
        <v>6</v>
      </c>
      <c r="D3" s="84"/>
      <c r="F3" s="76"/>
      <c r="G3" s="77"/>
      <c r="H3" s="49"/>
      <c r="I3" s="49"/>
      <c r="J3" s="16"/>
    </row>
    <row r="4" spans="1:16" ht="16.5" x14ac:dyDescent="0.3">
      <c r="A4" s="1"/>
      <c r="B4" s="4" t="s">
        <v>54</v>
      </c>
      <c r="C4" s="85" t="s">
        <v>151</v>
      </c>
      <c r="D4" s="86"/>
      <c r="E4" s="5"/>
      <c r="F4" s="48" t="s">
        <v>55</v>
      </c>
      <c r="G4" s="47" t="s">
        <v>56</v>
      </c>
      <c r="H4" s="49"/>
      <c r="I4" s="49"/>
      <c r="J4" s="16"/>
      <c r="K4" s="16"/>
    </row>
    <row r="5" spans="1:16" ht="16.5" thickBot="1" x14ac:dyDescent="0.3">
      <c r="A5" s="1"/>
      <c r="B5" s="6" t="s">
        <v>1</v>
      </c>
      <c r="C5" s="87" t="s">
        <v>152</v>
      </c>
      <c r="D5" s="88"/>
      <c r="E5" s="5"/>
      <c r="F5" s="46" t="str">
        <f>IF(G4="Recurso","Motor del recurso","")</f>
        <v>Motor del recurso</v>
      </c>
      <c r="G5" s="46" t="s">
        <v>146</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145</v>
      </c>
      <c r="D7" s="32" t="s">
        <v>39</v>
      </c>
      <c r="F7" s="1"/>
      <c r="G7" s="1"/>
      <c r="H7" s="1"/>
      <c r="I7" s="1"/>
      <c r="J7" s="16"/>
      <c r="K7" s="16"/>
    </row>
    <row r="8" spans="1:16" s="9" customFormat="1" ht="16.5" thickBot="1" x14ac:dyDescent="0.3">
      <c r="A8" s="10"/>
      <c r="B8" s="10"/>
      <c r="C8" s="10"/>
      <c r="D8" s="11"/>
      <c r="E8" s="11"/>
      <c r="F8" s="78" t="s">
        <v>62</v>
      </c>
      <c r="G8" s="79"/>
      <c r="H8" s="79"/>
      <c r="I8" s="80"/>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122.25" customHeight="1" x14ac:dyDescent="0.25">
      <c r="A10" s="13" t="s">
        <v>142</v>
      </c>
      <c r="B10" s="13" t="s">
        <v>147</v>
      </c>
      <c r="C10" s="27" t="str">
        <f>IF(OR(B10&lt;&gt;"",J10&lt;&gt;""),IF($G$4="Recurso",CONCATENATE($G$4," ",$G$5),$G$4),"")</f>
        <v>Recurso F6</v>
      </c>
      <c r="D10" s="14" t="s">
        <v>148</v>
      </c>
      <c r="E10" s="14" t="s">
        <v>149</v>
      </c>
      <c r="F10" s="14" t="str">
        <f>IF(OR(B10&lt;&gt;"",J10&lt;&gt;""),CONCATENATE($C$7,"_",$A10,IF($G$4="Cuaderno de Estudio","_small",CONCATENATE(IF(I10="","","n"),IF(LEFT($G$5,1)="F",".jpg",".png")))),"")</f>
        <v>MA_06_01_CO_REC110_IMG01.jpg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19"/>
    </row>
    <row r="11" spans="1:16" s="12" customFormat="1" ht="132" customHeight="1" x14ac:dyDescent="0.25">
      <c r="A11" s="73" t="s">
        <v>150</v>
      </c>
      <c r="B11" s="73" t="s">
        <v>147</v>
      </c>
      <c r="C11" s="27" t="str">
        <f t="shared" ref="C11:C74" si="0">IF(OR(B11&lt;&gt;"",J11&lt;&gt;""),IF($G$4="Recurso",CONCATENATE($G$4," ",$G$5),$G$4),"")</f>
        <v>Recurso F6</v>
      </c>
      <c r="D11" s="14" t="s">
        <v>148</v>
      </c>
      <c r="E11" s="14" t="s">
        <v>149</v>
      </c>
      <c r="F11" s="14" t="str">
        <f t="shared" ref="F11:F74" si="1">IF(OR(B11&lt;&gt;"",J11&lt;&gt;""),CONCATENATE($C$7,"_",$A11,IF($G$4="Cuaderno de Estudio","_small",CONCATENATE(IF(I11="","","n"),IF(LEFT($G$5,1)="F",".jpg",".png")))),"")</f>
        <v>MA_06_01_CO_REC110_IMG02.jpg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ht="124.5" customHeight="1" x14ac:dyDescent="0.25">
      <c r="A12" s="13" t="s">
        <v>153</v>
      </c>
      <c r="B12" s="13" t="s">
        <v>147</v>
      </c>
      <c r="C12" s="27" t="str">
        <f t="shared" si="0"/>
        <v>Recurso F6</v>
      </c>
      <c r="D12" s="14" t="s">
        <v>148</v>
      </c>
      <c r="E12" s="14" t="s">
        <v>149</v>
      </c>
      <c r="F12" s="14" t="str">
        <f t="shared" si="1"/>
        <v>MA_06_01_CO_REC110_IMG03.jpg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132.75" customHeight="1" x14ac:dyDescent="0.25">
      <c r="A13" s="13" t="s">
        <v>154</v>
      </c>
      <c r="B13" s="13" t="s">
        <v>147</v>
      </c>
      <c r="C13" s="27" t="str">
        <f t="shared" si="0"/>
        <v>Recurso F6</v>
      </c>
      <c r="D13" s="14" t="s">
        <v>148</v>
      </c>
      <c r="E13" s="14" t="s">
        <v>149</v>
      </c>
      <c r="F13" s="14" t="str">
        <f t="shared" si="1"/>
        <v>MA_06_01_CO_REC110_IMG04.jpg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ht="129" customHeight="1" x14ac:dyDescent="0.25">
      <c r="A14" s="13" t="s">
        <v>155</v>
      </c>
      <c r="B14" s="13" t="s">
        <v>147</v>
      </c>
      <c r="C14" s="27" t="str">
        <f t="shared" si="0"/>
        <v>Recurso F6</v>
      </c>
      <c r="D14" s="14" t="s">
        <v>148</v>
      </c>
      <c r="E14" s="14" t="s">
        <v>149</v>
      </c>
      <c r="F14" s="14" t="str">
        <f t="shared" si="1"/>
        <v>MA_06_01_CO_REC110_IMG05.jpg</v>
      </c>
      <c r="G14" s="14" t="str">
        <f>IF(F14&lt;&gt;"",IF($G$4="Recurso",IF(LEFT($G$5,1)="M",VLOOKUP($G$5,'Definición técnica de imagenes'!$A$3:$G$17,5,FALSE),IF($G$5="F1",'Definición técnica de imagenes'!$E$15,'Definición técnica de imagenes'!$F$13)),'Definición técnica de imagenes'!$E$16),"")</f>
        <v>800 x 460 px</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ht="125.25" customHeight="1" x14ac:dyDescent="0.25">
      <c r="A15" s="13" t="s">
        <v>156</v>
      </c>
      <c r="B15" s="13" t="s">
        <v>147</v>
      </c>
      <c r="C15" s="27" t="str">
        <f t="shared" si="0"/>
        <v>Recurso F6</v>
      </c>
      <c r="D15" s="14" t="s">
        <v>148</v>
      </c>
      <c r="E15" s="14" t="s">
        <v>149</v>
      </c>
      <c r="F15" s="14" t="str">
        <f t="shared" si="1"/>
        <v>MA_06_01_CO_REC110_IMG06.jpg</v>
      </c>
      <c r="G15" s="14" t="str">
        <f>IF(F15&lt;&gt;"",IF($G$4="Recurso",IF(LEFT($G$5,1)="M",VLOOKUP($G$5,'Definición técnica de imagenes'!$A$3:$G$17,5,FALSE),IF($G$5="F1",'Definición técnica de imagenes'!$E$15,'Definición técnica de imagenes'!$F$13)),'Definición técnica de imagenes'!$E$16),"")</f>
        <v>800 x 460 px</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08.75" customHeight="1" x14ac:dyDescent="0.3">
      <c r="A16" s="13" t="s">
        <v>157</v>
      </c>
      <c r="B16" s="13" t="s">
        <v>147</v>
      </c>
      <c r="C16" s="27" t="str">
        <f t="shared" si="0"/>
        <v>Recurso F6</v>
      </c>
      <c r="D16" s="14" t="s">
        <v>148</v>
      </c>
      <c r="E16" s="14" t="s">
        <v>149</v>
      </c>
      <c r="F16" s="14" t="str">
        <f t="shared" si="1"/>
        <v>MA_06_01_CO_REC110_IMG07.jpg</v>
      </c>
      <c r="G16" s="14" t="str">
        <f>IF(F16&lt;&gt;"",IF($G$4="Recurso",IF(LEFT($G$5,1)="M",VLOOKUP($G$5,'Definición técnica de imagenes'!$A$3:$G$17,5,FALSE),IF($G$5="F1",'Definición técnica de imagenes'!$E$15,'Definición técnica de imagenes'!$F$13)),'Definición técnica de imagenes'!$E$16),"")</f>
        <v>800 x 460 px</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ht="101.25" customHeight="1" x14ac:dyDescent="0.25">
      <c r="A17" s="13" t="s">
        <v>158</v>
      </c>
      <c r="B17" s="13" t="s">
        <v>147</v>
      </c>
      <c r="C17" s="27" t="str">
        <f t="shared" si="0"/>
        <v>Recurso F6</v>
      </c>
      <c r="D17" s="14" t="s">
        <v>148</v>
      </c>
      <c r="E17" s="14" t="s">
        <v>149</v>
      </c>
      <c r="F17" s="14" t="str">
        <f t="shared" si="1"/>
        <v>MA_06_01_CO_REC110_IMG08.jpg</v>
      </c>
      <c r="G17" s="14" t="str">
        <f>IF(F17&lt;&gt;"",IF($G$4="Recurso",IF(LEFT($G$5,1)="M",VLOOKUP($G$5,'Definición técnica de imagenes'!$A$3:$G$17,5,FALSE),IF($G$5="F1",'Definición técnica de imagenes'!$E$15,'Definición técnica de imagenes'!$F$13)),'Definición técnica de imagenes'!$E$16),"")</f>
        <v>800 x 460 px</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ref="A18" si="3">IF(OR(B18&lt;&gt;"",J18&lt;&gt;""),CONCATENATE(LEFT(A17,3),IF(MID(A17,4,2)+1&lt;10,CONCATENATE("0",MID(A17,4,2)+1))),"")</f>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D6" sqref="D6"/>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1" t="s">
        <v>38</v>
      </c>
      <c r="B1" s="92"/>
      <c r="C1" s="92"/>
      <c r="D1" s="92"/>
      <c r="E1" s="92"/>
      <c r="F1" s="93"/>
    </row>
    <row r="2" spans="1:11" x14ac:dyDescent="0.25">
      <c r="A2" s="39" t="s">
        <v>42</v>
      </c>
      <c r="B2" s="40"/>
      <c r="C2" s="94" t="s">
        <v>13</v>
      </c>
      <c r="D2" s="95"/>
      <c r="E2" s="96"/>
      <c r="F2" s="41"/>
    </row>
    <row r="3" spans="1:11" ht="63" x14ac:dyDescent="0.25">
      <c r="A3" s="42" t="s">
        <v>43</v>
      </c>
      <c r="B3" s="40"/>
      <c r="C3" s="100" t="s">
        <v>14</v>
      </c>
      <c r="D3" s="101"/>
      <c r="E3" s="102"/>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3" t="str">
        <f>CONCATENATE(H21,"_",I21,"_",J21,"_CO")</f>
        <v>MA_06_01_CO</v>
      </c>
      <c r="E5" s="104"/>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9" t="str">
        <f>CONCATENATE("SolicitudGrafica_",D5,".xls")</f>
        <v>SolicitudGrafica_MA_06_01_CO.xls</v>
      </c>
      <c r="E7" s="89"/>
      <c r="F7" s="90"/>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91" t="s">
        <v>41</v>
      </c>
      <c r="B13" s="92"/>
      <c r="C13" s="92"/>
      <c r="D13" s="92"/>
      <c r="E13" s="92"/>
      <c r="F13" s="93"/>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4" t="s">
        <v>49</v>
      </c>
      <c r="D15" s="95"/>
      <c r="E15" s="95"/>
      <c r="F15" s="96"/>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7" t="str">
        <f>CONCATENATE(H21,"_",I21,"_",J21,"_",K45)</f>
        <v>MA_06_01_REC10</v>
      </c>
      <c r="E17" s="98"/>
      <c r="F17" s="99"/>
      <c r="J17" s="31">
        <v>14</v>
      </c>
      <c r="K17" s="31">
        <v>14</v>
      </c>
    </row>
    <row r="18" spans="1:11" ht="79.5" thickBot="1" x14ac:dyDescent="0.3">
      <c r="A18" s="42" t="s">
        <v>48</v>
      </c>
      <c r="B18" s="40"/>
      <c r="C18" s="71" t="s">
        <v>128</v>
      </c>
      <c r="D18" s="89" t="str">
        <f>CONCATENATE("SolicitudGrafica_",D17,".xls")</f>
        <v>SolicitudGrafica_MA_06_01_REC10.xls</v>
      </c>
      <c r="E18" s="89"/>
      <c r="F18" s="90"/>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1</v>
      </c>
      <c r="I20" s="31">
        <v>4</v>
      </c>
      <c r="J20" s="31">
        <v>1</v>
      </c>
      <c r="K20" s="31">
        <v>17</v>
      </c>
    </row>
    <row r="21" spans="1:11" x14ac:dyDescent="0.25">
      <c r="H21" s="31" t="str">
        <f>IF(INDEX(H4:H7,H20)=H4,"MA",IF(INDEX(H4:H7,H20)=H5,"CN",IF(INDEX(H4:H7,H20)=H6,"CS",IF(INDEX(H4:H7,H20)=H7,"LE"))))</f>
        <v>MA</v>
      </c>
      <c r="I21" s="31" t="str">
        <f>CONCATENATE(IF((I20+2)&lt;10,"0",""),I20+2)</f>
        <v>06</v>
      </c>
      <c r="J21" s="31" t="str">
        <f>CONCATENATE(IF(J20&lt;10,"0",""),J20)</f>
        <v>01</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5" t="s">
        <v>56</v>
      </c>
      <c r="B1" s="105" t="s">
        <v>63</v>
      </c>
      <c r="C1" s="105" t="s">
        <v>64</v>
      </c>
      <c r="D1" s="105" t="s">
        <v>5</v>
      </c>
      <c r="E1" s="105" t="s">
        <v>65</v>
      </c>
      <c r="F1" s="105" t="s">
        <v>66</v>
      </c>
      <c r="G1" s="105" t="s">
        <v>67</v>
      </c>
      <c r="H1" s="106" t="s">
        <v>68</v>
      </c>
      <c r="I1" s="106"/>
      <c r="J1" s="106"/>
    </row>
    <row r="2" spans="1:11" x14ac:dyDescent="0.25">
      <c r="A2" s="105"/>
      <c r="B2" s="105"/>
      <c r="C2" s="105"/>
      <c r="D2" s="105"/>
      <c r="E2" s="105"/>
      <c r="F2" s="105"/>
      <c r="G2" s="105"/>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Diana Margarita Gonzalez Martinez</cp:lastModifiedBy>
  <dcterms:created xsi:type="dcterms:W3CDTF">2014-07-01T23:43:25Z</dcterms:created>
  <dcterms:modified xsi:type="dcterms:W3CDTF">2015-04-07T03:08:47Z</dcterms:modified>
</cp:coreProperties>
</file>