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TEMA 1 GRADO6\EDICION\"/>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<sst xmlns="http://schemas.openxmlformats.org/spreadsheetml/2006/main" count="326" uniqueCount="188">
  <si>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</si>
  <si>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</si>
  <si>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</si>
  <si>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</si>
  <si>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</si>
  <si>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</si>
  <si>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</si>
  <si>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</si>
  <si>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</si>
  <si>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</si>
  <si>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</si>
  <si>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</si>
  <si>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</si>
  <si>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</si>
  <si>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</si>
  <si>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</si>
  <si>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</si>
  <si>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</si>
  <si>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</si>
  <si>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</si>
  <si>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</si>
  <si>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</si>
  <si>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</si>
  <si>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</si>
  <si>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</si>
  <si>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</si>
  <si>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</si>
  <si>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</si>
  <si>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</si>
  <si>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</si>
  <si>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</si>
  <si>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</si>
  <si>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</si>
  <si>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</si>
  <si>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</si>
  <si>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</si>
  <si>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</si>
  <si>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</si>
  <si>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</si>
  <si>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</si>
  <si>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</si>
  <si>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</si>
  <si>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</si>
  <si>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</si>
  <si>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</si>
  <si>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</si>
  <si>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</si>
  <si>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</si>
  <si>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</si>
  <si>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</si>
  <si>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</si>
  <si>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</si>
  <si>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</si>
  <si>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</si>
  <si>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</si>
  <si>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</si>
  <si>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</si>
  <si>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</si>
  <si>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</si>
  <si>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</si>
  <si>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</si>
  <si>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</si>
  <si>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</si>
  <si>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</si>
  <si>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</si>
  <si>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</si>
  <si>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</si>
  <si>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</si>
  <si>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</si>
  <si>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</si>
  <si>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</si>
  <si>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</si>
  <si>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</si>
  <si>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</si>
  <si>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</si>
  <si>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</si>
  <si>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</si>
  <si>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</si>
  <si>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</si>
  <si>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</si>
  <si>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</si>
  <si>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</si>
  <si>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</si>
  <si>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</si>
  <si>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</si>
  <si>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</si>
  <si>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</si>
  <si>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</si>
  <si>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</si>
  <si>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</si>
  <si>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</si>
  <si>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</si>
  <si>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</si>
  <si>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</si>
  <si>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</si>
  <si>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</si>
  <si>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</si>
  <si>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</si>
  <si>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</si>
  <si>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</si>
  <si>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</si>
  <si>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</si>
  <si>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</si>
  <si>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</si>
  <si>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</si>
  <si>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</si>
  <si>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</si>
  <si>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</si>
  <si>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</si>
  <si>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</si>
  <si>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</si>
  <si>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</si>
  <si>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</si>
  <si>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</si>
  <si>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</si>
  <si>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</si>
  <si>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</si>
  <si>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</si>
  <si>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</si>
  <si>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</si>
  <si>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</si>
  <si>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</si>
  <si>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</si>
  <si>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</si>
  <si>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</si>
  <si>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</si>
  <si>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</si>
  <si>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</si>
  <si>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</si>
  <si>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</si>
  <si>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</si>
  <si>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</si>
  <si>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</si>
  <si>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</si>
  <si>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</si>
  <si>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</si>
  <si>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</si>
  <si>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</si>
  <si>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</si>
  <si>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</si>
  <si>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</si>
  <si>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</si>
  <si>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</si>
  <si>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</si>
  <si>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</si>
  <si>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Lógica y teoría de Conjuntos</t>
  </si>
  <si>
    <t>Diana Margarita Gonzalez Martinez</t>
  </si>
  <si>
    <t>MA_06_01_CO_REC180</t>
  </si>
  <si>
    <t>F7</t>
  </si>
  <si>
    <t>Fotografía</t>
  </si>
  <si>
    <t>Horizontal</t>
  </si>
  <si>
    <t xml:space="preserve">esta imagen debe ir con un contorno ovalado u la letra E por fuera indicando el nombre del conjunto </t>
  </si>
  <si>
    <t>IMG02</t>
  </si>
  <si>
    <t>98130170
(Ver la imagen en  Observaciones, última columna de esta tabla</t>
  </si>
  <si>
    <t>Ver observaciones</t>
  </si>
  <si>
    <t xml:space="preserve">Debe ir una imagen que muestre o indique vacio
</t>
  </si>
  <si>
    <t>IMG03</t>
  </si>
  <si>
    <t>Ilustración</t>
  </si>
  <si>
    <t>IMG04</t>
  </si>
  <si>
    <t>IMG05</t>
  </si>
  <si>
    <t>Vertical</t>
  </si>
  <si>
    <t xml:space="preserve"> Debe ir una imagen que muestre o indique conjunto unitario</t>
  </si>
  <si>
    <t>IMG06</t>
  </si>
  <si>
    <t>IMG07</t>
  </si>
  <si>
    <t>IMG08</t>
  </si>
  <si>
    <t xml:space="preserve">15148279
(Ver la imagen en  Observaciones, última columna de esta tabla)
</t>
  </si>
  <si>
    <t>Debe ir un contorno en la imagen que muestre o indique conjunto finito, con la letra F en mayuscula por fuera indicando el nombre del conjunto</t>
  </si>
  <si>
    <t>IMG09</t>
  </si>
  <si>
    <t>La imagen debe ir en un contorno cuadrado con la letra mayúscula W indicando el nombre del conjunto</t>
  </si>
  <si>
    <t>IMG10</t>
  </si>
  <si>
    <t xml:space="preserve">La imagen debe ir en un contorno cuadrado con la letra mayúscula N  indicando el nombre del conjunto. </t>
  </si>
  <si>
    <t>IMG11</t>
  </si>
  <si>
    <t>98130170
(Ver la imagen en  Observaciones, última columna de esta tabla)</t>
  </si>
  <si>
    <t>IMG12</t>
  </si>
  <si>
    <t>IMG13</t>
  </si>
  <si>
    <t>Debe ir por fuera de la imagen la letra U, y dentro encerrados tres elementos con la letra P, indicando un subconjunto</t>
  </si>
  <si>
    <t>IMG14</t>
  </si>
  <si>
    <t>Colocar diversos conjuntos entrelazados con  dibujos dentro</t>
  </si>
  <si>
    <t>IMG15</t>
  </si>
  <si>
    <t>IMG16</t>
  </si>
  <si>
    <t>IMG17</t>
  </si>
  <si>
    <t>IMG18</t>
  </si>
  <si>
    <t>IMG19</t>
  </si>
  <si>
    <t>IMG20</t>
  </si>
  <si>
    <t>IMG21</t>
  </si>
  <si>
    <t>IMG22</t>
  </si>
  <si>
    <t>IMG23</t>
  </si>
  <si>
    <t>IMG24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</si>
</sst>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 fillId="0" borderId="5" xfId="0" applyFont="1" applyFill="1" applyBorder="1" applyAlignment="1">
      <alignment horizontal="center"/>
    </xf>
    <xf numFmtId="0" fontId="2" fillId="0" borderId="6" xfId="0" applyFont="1" applyFill="1" applyBorder="1" applyAlignment="1">
      <alignment horizontal="center"/>
    </xf>
    <xf numFmtId="0" fontId="7" fillId="0" borderId="5" xfId="0" applyFont="1" applyBorder="1" applyAlignment="1">
      <alignment horizontal="left"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jpeg"/><Relationship Id="rId21" Type="http://schemas.openxmlformats.org/officeDocument/2006/relationships/image" Target="../media/image21.pn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jpe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jpg"/><Relationship Id="rId19" Type="http://schemas.openxmlformats.org/officeDocument/2006/relationships/image" Target="../media/image19.pn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10</xdr:col>
      <xdr:colOff>309562</xdr:colOff>
      <xdr:row>9</xdr:row>
      <xdr:rowOff>95250</xdr:rowOff>
    </xdr:from>
    <xdr:to>
      <xdr:col>10</xdr:col>
      <xdr:colOff>1611312</xdr:colOff>
      <xdr:row>9</xdr:row>
      <xdr:rowOff>1341438</xdr:rowOff>
    </xdr:to>
    <xdr:pic>
      <xdr:nvPicPr>
        <xdr:cNvPr id="2" name="Imagen 1" descr="http://thumbs.dreamstime.com/thumb_620/1311612248f5UpB6.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37125" y="2047875"/>
          <a:ext cx="1301750" cy="1246188"/>
        </a:xfrm>
        <a:prstGeom prst="rect">
          <a:avLst/>
        </a:prstGeom>
        <a:solidFill>
          <a:srgbClr val="FFFFFF">
            <a:shade val="85000"/>
          </a:srgbClr>
        </a:solidFill>
        <a:ln w="88900" cap="sq">
          <a:solidFill>
            <a:schemeClr val="tx1">
              <a:lumMod val="95000"/>
              <a:lumOff val="5000"/>
            </a:schemeClr>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10</xdr:col>
      <xdr:colOff>1762124</xdr:colOff>
      <xdr:row>9</xdr:row>
      <xdr:rowOff>55563</xdr:rowOff>
    </xdr:from>
    <xdr:to>
      <xdr:col>10</xdr:col>
      <xdr:colOff>2011044</xdr:colOff>
      <xdr:row>9</xdr:row>
      <xdr:rowOff>334328</xdr:rowOff>
    </xdr:to>
    <xdr:sp macro="" textlink="">
      <xdr:nvSpPr>
        <xdr:cNvPr id="4" name="Cuadro de texto 2"/>
        <xdr:cNvSpPr txBox="1">
          <a:spLocks noChangeArrowheads="1"/>
        </xdr:cNvSpPr>
      </xdr:nvSpPr>
      <xdr:spPr bwMode="auto">
        <a:xfrm>
          <a:off x="19089687" y="2008188"/>
          <a:ext cx="248920" cy="278765"/>
        </a:xfrm>
        <a:prstGeom prst="rect">
          <a:avLst/>
        </a:prstGeom>
        <a:solidFill>
          <a:srgbClr val="FFFFFF"/>
        </a:solidFill>
        <a:ln w="9525">
          <a:solidFill>
            <a:srgbClr val="000000"/>
          </a:solidFill>
          <a:miter lim="800000"/>
          <a:headEnd/>
          <a:tailEnd/>
        </a:ln>
      </xdr:spPr>
      <xdr:txBody>
        <a:bodyPr rot="0" vert="horz" wrap="square" lIns="91440" tIns="45720" rIns="91440" bIns="45720" anchor="t" anchorCtr="0">
          <a:spAutoFit/>
        </a:bodyPr>
        <a:lstStyle/>
        <a:p>
          <a:pPr>
            <a:spcAft>
              <a:spcPts val="0"/>
            </a:spcAft>
          </a:pPr>
          <a:r>
            <a:rPr lang="en-US" sz="1200">
              <a:effectLst/>
              <a:latin typeface="Cambria" panose="02040503050406030204" pitchFamily="18" charset="0"/>
              <a:ea typeface="MS Mincho" panose="02020609040205080304" pitchFamily="49" charset="-128"/>
              <a:cs typeface="Times New Roman" panose="02020603050405020304" pitchFamily="18" charset="0"/>
            </a:rPr>
            <a:t>E</a:t>
          </a:r>
          <a:endParaRPr lang="es-CO" sz="1200">
            <a:effectLst/>
            <a:latin typeface="Cambria" panose="02040503050406030204" pitchFamily="18" charset="0"/>
            <a:ea typeface="MS Mincho" panose="02020609040205080304" pitchFamily="49" charset="-128"/>
            <a:cs typeface="Times New Roman" panose="02020603050405020304" pitchFamily="18" charset="0"/>
          </a:endParaRPr>
        </a:p>
      </xdr:txBody>
    </xdr:sp>
    <xdr:clientData/>
  </xdr:twoCellAnchor>
  <xdr:twoCellAnchor editAs="oneCell">
    <xdr:from>
      <xdr:col>10</xdr:col>
      <xdr:colOff>428626</xdr:colOff>
      <xdr:row>10</xdr:row>
      <xdr:rowOff>55564</xdr:rowOff>
    </xdr:from>
    <xdr:to>
      <xdr:col>10</xdr:col>
      <xdr:colOff>1420813</xdr:colOff>
      <xdr:row>10</xdr:row>
      <xdr:rowOff>1000126</xdr:rowOff>
    </xdr:to>
    <xdr:pic>
      <xdr:nvPicPr>
        <xdr:cNvPr id="5" name="Imagen 4" descr="http://spc.fotolog.com/photo/44/23/72/issues660cvacio/1207041440_f.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756189" y="3484564"/>
          <a:ext cx="992187" cy="944562"/>
        </a:xfrm>
        <a:prstGeom prst="rect">
          <a:avLst/>
        </a:prstGeom>
        <a:noFill/>
        <a:ln>
          <a:noFill/>
        </a:ln>
      </xdr:spPr>
    </xdr:pic>
    <xdr:clientData/>
  </xdr:twoCellAnchor>
  <xdr:twoCellAnchor editAs="oneCell">
    <xdr:from>
      <xdr:col>10</xdr:col>
      <xdr:colOff>277814</xdr:colOff>
      <xdr:row>11</xdr:row>
      <xdr:rowOff>111125</xdr:rowOff>
    </xdr:from>
    <xdr:to>
      <xdr:col>10</xdr:col>
      <xdr:colOff>1690688</xdr:colOff>
      <xdr:row>11</xdr:row>
      <xdr:rowOff>1166812</xdr:rowOff>
    </xdr:to>
    <xdr:pic>
      <xdr:nvPicPr>
        <xdr:cNvPr id="6" name="Imagen 5" descr="https://encrypted-tbn0.gstatic.com/images?q=tbn:ANd9GcRYqCLvfur1w1Qt3TtrqTN98Kg0KlBGuZwcj0cQQN6ybbs-ZB-y"/>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4286" r="3475" b="2578"/>
        <a:stretch/>
      </xdr:blipFill>
      <xdr:spPr bwMode="auto">
        <a:xfrm>
          <a:off x="17605377" y="4579938"/>
          <a:ext cx="1412874" cy="1055687"/>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10</xdr:col>
      <xdr:colOff>214312</xdr:colOff>
      <xdr:row>12</xdr:row>
      <xdr:rowOff>31749</xdr:rowOff>
    </xdr:from>
    <xdr:to>
      <xdr:col>10</xdr:col>
      <xdr:colOff>1931987</xdr:colOff>
      <xdr:row>12</xdr:row>
      <xdr:rowOff>952500</xdr:rowOff>
    </xdr:to>
    <xdr:pic>
      <xdr:nvPicPr>
        <xdr:cNvPr id="7" name="Imagen 6" descr="https://encrypted-tbn3.gstatic.com/images?q=tbn:ANd9GcQqqdBvZ1k9Xl3JGPBov-xQBp8u3QER_HCQo3DglmWWTgwMhvqL"/>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541875" y="5746749"/>
          <a:ext cx="1717675" cy="920751"/>
        </a:xfrm>
        <a:prstGeom prst="rect">
          <a:avLst/>
        </a:prstGeom>
        <a:noFill/>
        <a:ln>
          <a:noFill/>
        </a:ln>
      </xdr:spPr>
    </xdr:pic>
    <xdr:clientData/>
  </xdr:twoCellAnchor>
  <xdr:twoCellAnchor editAs="oneCell">
    <xdr:from>
      <xdr:col>10</xdr:col>
      <xdr:colOff>555626</xdr:colOff>
      <xdr:row>13</xdr:row>
      <xdr:rowOff>63500</xdr:rowOff>
    </xdr:from>
    <xdr:to>
      <xdr:col>10</xdr:col>
      <xdr:colOff>1303021</xdr:colOff>
      <xdr:row>13</xdr:row>
      <xdr:rowOff>1254125</xdr:rowOff>
    </xdr:to>
    <xdr:pic>
      <xdr:nvPicPr>
        <xdr:cNvPr id="8" name="Imagen 7" descr="http://www.abc.com.py/imagenes/2012/03/22/conjunto-unitario-y-conjunto-vacio-387270_232_464_1.jp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883189" y="6786563"/>
          <a:ext cx="747395" cy="1190625"/>
        </a:xfrm>
        <a:prstGeom prst="rect">
          <a:avLst/>
        </a:prstGeom>
        <a:noFill/>
        <a:ln>
          <a:noFill/>
        </a:ln>
      </xdr:spPr>
    </xdr:pic>
    <xdr:clientData/>
  </xdr:twoCellAnchor>
  <xdr:twoCellAnchor editAs="oneCell">
    <xdr:from>
      <xdr:col>10</xdr:col>
      <xdr:colOff>127000</xdr:colOff>
      <xdr:row>14</xdr:row>
      <xdr:rowOff>47626</xdr:rowOff>
    </xdr:from>
    <xdr:to>
      <xdr:col>10</xdr:col>
      <xdr:colOff>1468438</xdr:colOff>
      <xdr:row>14</xdr:row>
      <xdr:rowOff>1254124</xdr:rowOff>
    </xdr:to>
    <xdr:pic>
      <xdr:nvPicPr>
        <xdr:cNvPr id="9" name="Imagen 8" descr="http://thumbs.dreamstime.com/z/un-conjunto-del-animal-acu%C3%A1tico-en-fondo-redondo-28982849.jpg"/>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66978" t="46492" r="2025" b="13932"/>
        <a:stretch/>
      </xdr:blipFill>
      <xdr:spPr bwMode="auto">
        <a:xfrm>
          <a:off x="17454563" y="8104189"/>
          <a:ext cx="1341438" cy="1206498"/>
        </a:xfrm>
        <a:prstGeom prst="rect">
          <a:avLst/>
        </a:prstGeom>
        <a:noFill/>
        <a:ln>
          <a:noFill/>
        </a:ln>
        <a:extLst>
          <a:ext uri="{53640926-AAD7-44D8-BBD7-CCE9431645EC}">
            <a14:shadowObscured xmlns:a14="http://schemas.microsoft.com/office/drawing/2010/main"/>
          </a:ext>
        </a:extLst>
      </xdr:spPr>
    </xdr:pic>
    <xdr:clientData/>
  </xdr:twoCellAnchor>
  <xdr:twoCellAnchor>
    <xdr:from>
      <xdr:col>10</xdr:col>
      <xdr:colOff>1603375</xdr:colOff>
      <xdr:row>14</xdr:row>
      <xdr:rowOff>95250</xdr:rowOff>
    </xdr:from>
    <xdr:to>
      <xdr:col>10</xdr:col>
      <xdr:colOff>1852295</xdr:colOff>
      <xdr:row>14</xdr:row>
      <xdr:rowOff>374015</xdr:rowOff>
    </xdr:to>
    <xdr:sp macro="" textlink="">
      <xdr:nvSpPr>
        <xdr:cNvPr id="10" name="Cuadro de texto 2"/>
        <xdr:cNvSpPr txBox="1">
          <a:spLocks noChangeArrowheads="1"/>
        </xdr:cNvSpPr>
      </xdr:nvSpPr>
      <xdr:spPr bwMode="auto">
        <a:xfrm>
          <a:off x="18930938" y="8151813"/>
          <a:ext cx="248920" cy="278765"/>
        </a:xfrm>
        <a:prstGeom prst="rect">
          <a:avLst/>
        </a:prstGeom>
        <a:solidFill>
          <a:srgbClr val="FFFFFF"/>
        </a:solidFill>
        <a:ln w="9525">
          <a:solidFill>
            <a:srgbClr val="000000"/>
          </a:solidFill>
          <a:miter lim="800000"/>
          <a:headEnd/>
          <a:tailEnd/>
        </a:ln>
      </xdr:spPr>
      <xdr:txBody>
        <a:bodyPr rot="0" vert="horz" wrap="square" lIns="91440" tIns="45720" rIns="91440" bIns="45720" anchor="t" anchorCtr="0">
          <a:spAutoFit/>
        </a:bodyPr>
        <a:lstStyle/>
        <a:p>
          <a:pPr>
            <a:spcAft>
              <a:spcPts val="0"/>
            </a:spcAft>
          </a:pPr>
          <a:r>
            <a:rPr lang="es-CO" sz="1200">
              <a:effectLst/>
              <a:latin typeface="Cambria" panose="02040503050406030204" pitchFamily="18" charset="0"/>
              <a:ea typeface="MS Mincho" panose="02020609040205080304" pitchFamily="49" charset="-128"/>
              <a:cs typeface="Times New Roman" panose="02020603050405020304" pitchFamily="18" charset="0"/>
            </a:rPr>
            <a:t>T</a:t>
          </a:r>
        </a:p>
      </xdr:txBody>
    </xdr:sp>
    <xdr:clientData/>
  </xdr:twoCellAnchor>
  <xdr:twoCellAnchor editAs="oneCell">
    <xdr:from>
      <xdr:col>10</xdr:col>
      <xdr:colOff>87313</xdr:colOff>
      <xdr:row>15</xdr:row>
      <xdr:rowOff>47625</xdr:rowOff>
    </xdr:from>
    <xdr:to>
      <xdr:col>10</xdr:col>
      <xdr:colOff>1674813</xdr:colOff>
      <xdr:row>15</xdr:row>
      <xdr:rowOff>1359853</xdr:rowOff>
    </xdr:to>
    <xdr:pic>
      <xdr:nvPicPr>
        <xdr:cNvPr id="11" name="Imagen 10" descr="http://thumbs.dreamstime.com/z/un-conjunto-del-animal-acu%C3%A1tico-en-fondo-redondo-28982849.jpg"/>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34891" t="46493" r="33489" b="14699"/>
        <a:stretch/>
      </xdr:blipFill>
      <xdr:spPr bwMode="auto">
        <a:xfrm>
          <a:off x="17414876" y="9437688"/>
          <a:ext cx="1587500" cy="1312228"/>
        </a:xfrm>
        <a:prstGeom prst="rect">
          <a:avLst/>
        </a:prstGeom>
        <a:noFill/>
        <a:ln>
          <a:noFill/>
        </a:ln>
        <a:extLst>
          <a:ext uri="{53640926-AAD7-44D8-BBD7-CCE9431645EC}">
            <a14:shadowObscured xmlns:a14="http://schemas.microsoft.com/office/drawing/2010/main"/>
          </a:ext>
        </a:extLst>
      </xdr:spPr>
    </xdr:pic>
    <xdr:clientData/>
  </xdr:twoCellAnchor>
  <xdr:twoCellAnchor>
    <xdr:from>
      <xdr:col>10</xdr:col>
      <xdr:colOff>1666874</xdr:colOff>
      <xdr:row>15</xdr:row>
      <xdr:rowOff>127000</xdr:rowOff>
    </xdr:from>
    <xdr:to>
      <xdr:col>10</xdr:col>
      <xdr:colOff>1915794</xdr:colOff>
      <xdr:row>15</xdr:row>
      <xdr:rowOff>405765</xdr:rowOff>
    </xdr:to>
    <xdr:sp macro="" textlink="">
      <xdr:nvSpPr>
        <xdr:cNvPr id="12" name="Cuadro de texto 2"/>
        <xdr:cNvSpPr txBox="1">
          <a:spLocks noChangeArrowheads="1"/>
        </xdr:cNvSpPr>
      </xdr:nvSpPr>
      <xdr:spPr bwMode="auto">
        <a:xfrm>
          <a:off x="18994437" y="9517063"/>
          <a:ext cx="248920" cy="278765"/>
        </a:xfrm>
        <a:prstGeom prst="rect">
          <a:avLst/>
        </a:prstGeom>
        <a:solidFill>
          <a:srgbClr val="FFFFFF"/>
        </a:solidFill>
        <a:ln w="9525">
          <a:solidFill>
            <a:srgbClr val="000000"/>
          </a:solidFill>
          <a:miter lim="800000"/>
          <a:headEnd/>
          <a:tailEnd/>
        </a:ln>
      </xdr:spPr>
      <xdr:txBody>
        <a:bodyPr rot="0" vert="horz" wrap="square" lIns="91440" tIns="45720" rIns="91440" bIns="45720" anchor="t" anchorCtr="0">
          <a:spAutoFit/>
        </a:bodyPr>
        <a:lstStyle/>
        <a:p>
          <a:pPr>
            <a:spcAft>
              <a:spcPts val="0"/>
            </a:spcAft>
          </a:pPr>
          <a:r>
            <a:rPr lang="es-CO" sz="1200">
              <a:effectLst/>
              <a:latin typeface="Cambria" panose="02040503050406030204" pitchFamily="18" charset="0"/>
              <a:ea typeface="MS Mincho" panose="02020609040205080304" pitchFamily="49" charset="-128"/>
              <a:cs typeface="Times New Roman" panose="02020603050405020304" pitchFamily="18" charset="0"/>
            </a:rPr>
            <a:t>Z</a:t>
          </a:r>
        </a:p>
      </xdr:txBody>
    </xdr:sp>
    <xdr:clientData/>
  </xdr:twoCellAnchor>
  <xdr:twoCellAnchor editAs="oneCell">
    <xdr:from>
      <xdr:col>10</xdr:col>
      <xdr:colOff>198439</xdr:colOff>
      <xdr:row>16</xdr:row>
      <xdr:rowOff>55563</xdr:rowOff>
    </xdr:from>
    <xdr:to>
      <xdr:col>10</xdr:col>
      <xdr:colOff>1905001</xdr:colOff>
      <xdr:row>16</xdr:row>
      <xdr:rowOff>1384300</xdr:rowOff>
    </xdr:to>
    <xdr:pic>
      <xdr:nvPicPr>
        <xdr:cNvPr id="13" name="Imagen 12" descr="http://thumb7.shutterstock.com/display_pic_with_logo/95781/95781,1216594622,1/stock-vector-cartoon-animals-vector-15148279.jpg"/>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526002" y="10834688"/>
          <a:ext cx="1706562" cy="1328737"/>
        </a:xfrm>
        <a:prstGeom prst="rect">
          <a:avLst/>
        </a:prstGeom>
        <a:noFill/>
        <a:ln>
          <a:noFill/>
        </a:ln>
      </xdr:spPr>
    </xdr:pic>
    <xdr:clientData/>
  </xdr:twoCellAnchor>
  <xdr:twoCellAnchor editAs="oneCell">
    <xdr:from>
      <xdr:col>10</xdr:col>
      <xdr:colOff>198438</xdr:colOff>
      <xdr:row>17</xdr:row>
      <xdr:rowOff>55563</xdr:rowOff>
    </xdr:from>
    <xdr:to>
      <xdr:col>10</xdr:col>
      <xdr:colOff>1808163</xdr:colOff>
      <xdr:row>17</xdr:row>
      <xdr:rowOff>1357313</xdr:rowOff>
    </xdr:to>
    <xdr:pic>
      <xdr:nvPicPr>
        <xdr:cNvPr id="14" name="Imagen 13" descr="hermit crab : ilustración de peces de aguas"/>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526001" y="12358688"/>
          <a:ext cx="1609725" cy="1301750"/>
        </a:xfrm>
        <a:prstGeom prst="rect">
          <a:avLst/>
        </a:prstGeom>
        <a:noFill/>
        <a:ln>
          <a:noFill/>
        </a:ln>
      </xdr:spPr>
    </xdr:pic>
    <xdr:clientData/>
  </xdr:twoCellAnchor>
  <xdr:twoCellAnchor editAs="oneCell">
    <xdr:from>
      <xdr:col>10</xdr:col>
      <xdr:colOff>222250</xdr:colOff>
      <xdr:row>18</xdr:row>
      <xdr:rowOff>95249</xdr:rowOff>
    </xdr:from>
    <xdr:to>
      <xdr:col>10</xdr:col>
      <xdr:colOff>1912937</xdr:colOff>
      <xdr:row>18</xdr:row>
      <xdr:rowOff>1230313</xdr:rowOff>
    </xdr:to>
    <xdr:pic>
      <xdr:nvPicPr>
        <xdr:cNvPr id="15" name="Imagen 14" descr="http://miblog004.files.wordpress.com/2012/02/conjuntos-infinitos.jpg"/>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549813" y="13787437"/>
          <a:ext cx="1690687" cy="1135064"/>
        </a:xfrm>
        <a:prstGeom prst="rect">
          <a:avLst/>
        </a:prstGeom>
        <a:solidFill>
          <a:srgbClr val="FFFFFF">
            <a:shade val="85000"/>
          </a:srgbClr>
        </a:solidFill>
        <a:ln w="88900" cap="sq">
          <a:solidFill>
            <a:srgbClr val="FF0000"/>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10</xdr:col>
      <xdr:colOff>365125</xdr:colOff>
      <xdr:row>19</xdr:row>
      <xdr:rowOff>47624</xdr:rowOff>
    </xdr:from>
    <xdr:to>
      <xdr:col>10</xdr:col>
      <xdr:colOff>1555750</xdr:colOff>
      <xdr:row>19</xdr:row>
      <xdr:rowOff>1297621</xdr:rowOff>
    </xdr:to>
    <xdr:pic>
      <xdr:nvPicPr>
        <xdr:cNvPr id="16" name="Imagen 15"/>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7692688" y="15128874"/>
          <a:ext cx="1190625" cy="1249997"/>
        </a:xfrm>
        <a:prstGeom prst="rect">
          <a:avLst/>
        </a:prstGeom>
      </xdr:spPr>
    </xdr:pic>
    <xdr:clientData/>
  </xdr:twoCellAnchor>
  <xdr:twoCellAnchor editAs="oneCell">
    <xdr:from>
      <xdr:col>10</xdr:col>
      <xdr:colOff>190500</xdr:colOff>
      <xdr:row>20</xdr:row>
      <xdr:rowOff>0</xdr:rowOff>
    </xdr:from>
    <xdr:to>
      <xdr:col>10</xdr:col>
      <xdr:colOff>2087562</xdr:colOff>
      <xdr:row>20</xdr:row>
      <xdr:rowOff>1262063</xdr:rowOff>
    </xdr:to>
    <xdr:pic>
      <xdr:nvPicPr>
        <xdr:cNvPr id="17" name="Imagen 16" descr="http://upload.wikimedia.org/wikipedia/commons/thumb/b/b9/SetComplement.svg/220px-SetComplement.svg.png"/>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7518063" y="16462375"/>
          <a:ext cx="1897062" cy="1262063"/>
        </a:xfrm>
        <a:prstGeom prst="rect">
          <a:avLst/>
        </a:prstGeom>
        <a:noFill/>
        <a:ln>
          <a:noFill/>
        </a:ln>
      </xdr:spPr>
    </xdr:pic>
    <xdr:clientData/>
  </xdr:twoCellAnchor>
  <xdr:twoCellAnchor editAs="oneCell">
    <xdr:from>
      <xdr:col>10</xdr:col>
      <xdr:colOff>150814</xdr:colOff>
      <xdr:row>21</xdr:row>
      <xdr:rowOff>55562</xdr:rowOff>
    </xdr:from>
    <xdr:to>
      <xdr:col>10</xdr:col>
      <xdr:colOff>2047876</xdr:colOff>
      <xdr:row>21</xdr:row>
      <xdr:rowOff>1295400</xdr:rowOff>
    </xdr:to>
    <xdr:pic>
      <xdr:nvPicPr>
        <xdr:cNvPr id="18" name="Imagen 17" descr="http://images.clipartlogo.com/files/ss/original/767/76727575/a-set-of-marine-animals-fish.jpg"/>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7478377" y="17859375"/>
          <a:ext cx="1897062" cy="1239838"/>
        </a:xfrm>
        <a:prstGeom prst="rect">
          <a:avLst/>
        </a:prstGeom>
        <a:noFill/>
        <a:ln>
          <a:noFill/>
        </a:ln>
      </xdr:spPr>
    </xdr:pic>
    <xdr:clientData/>
  </xdr:twoCellAnchor>
  <xdr:twoCellAnchor editAs="oneCell">
    <xdr:from>
      <xdr:col>10</xdr:col>
      <xdr:colOff>190499</xdr:colOff>
      <xdr:row>22</xdr:row>
      <xdr:rowOff>39688</xdr:rowOff>
    </xdr:from>
    <xdr:to>
      <xdr:col>10</xdr:col>
      <xdr:colOff>1985009</xdr:colOff>
      <xdr:row>22</xdr:row>
      <xdr:rowOff>1095376</xdr:rowOff>
    </xdr:to>
    <xdr:pic>
      <xdr:nvPicPr>
        <xdr:cNvPr id="19" name="Imagen 18" descr="http://html.rincondelvago.com/0001746412.png"/>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7518062" y="19256376"/>
          <a:ext cx="1794510" cy="1055688"/>
        </a:xfrm>
        <a:prstGeom prst="rect">
          <a:avLst/>
        </a:prstGeom>
        <a:noFill/>
        <a:ln>
          <a:noFill/>
        </a:ln>
      </xdr:spPr>
    </xdr:pic>
    <xdr:clientData/>
  </xdr:twoCellAnchor>
  <xdr:twoCellAnchor editAs="oneCell">
    <xdr:from>
      <xdr:col>10</xdr:col>
      <xdr:colOff>285750</xdr:colOff>
      <xdr:row>23</xdr:row>
      <xdr:rowOff>95251</xdr:rowOff>
    </xdr:from>
    <xdr:to>
      <xdr:col>10</xdr:col>
      <xdr:colOff>1944688</xdr:colOff>
      <xdr:row>23</xdr:row>
      <xdr:rowOff>1389063</xdr:rowOff>
    </xdr:to>
    <xdr:pic>
      <xdr:nvPicPr>
        <xdr:cNvPr id="20" name="Imagen 19" descr="http://upload.wikimedia.org/wikipedia/commons/thumb/5/5d/PolygonsSetUnion.svg/280px-PolygonsSetUnion.svg.png"/>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7613313" y="20581939"/>
          <a:ext cx="1658938" cy="1293812"/>
        </a:xfrm>
        <a:prstGeom prst="rect">
          <a:avLst/>
        </a:prstGeom>
        <a:noFill/>
        <a:ln>
          <a:noFill/>
        </a:ln>
      </xdr:spPr>
    </xdr:pic>
    <xdr:clientData/>
  </xdr:twoCellAnchor>
  <xdr:twoCellAnchor editAs="oneCell">
    <xdr:from>
      <xdr:col>10</xdr:col>
      <xdr:colOff>95251</xdr:colOff>
      <xdr:row>24</xdr:row>
      <xdr:rowOff>71437</xdr:rowOff>
    </xdr:from>
    <xdr:to>
      <xdr:col>10</xdr:col>
      <xdr:colOff>2135188</xdr:colOff>
      <xdr:row>24</xdr:row>
      <xdr:rowOff>1495425</xdr:rowOff>
    </xdr:to>
    <xdr:pic>
      <xdr:nvPicPr>
        <xdr:cNvPr id="21" name="Imagen 20" descr="http://matematicasparacomputadora.weebly.com/uploads/1/3/9/6/13968799/2007541_orig.png?0"/>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7422814" y="22034500"/>
          <a:ext cx="2039937" cy="1423988"/>
        </a:xfrm>
        <a:prstGeom prst="rect">
          <a:avLst/>
        </a:prstGeom>
        <a:noFill/>
        <a:ln>
          <a:noFill/>
        </a:ln>
      </xdr:spPr>
    </xdr:pic>
    <xdr:clientData/>
  </xdr:twoCellAnchor>
  <xdr:twoCellAnchor editAs="oneCell">
    <xdr:from>
      <xdr:col>10</xdr:col>
      <xdr:colOff>182563</xdr:colOff>
      <xdr:row>25</xdr:row>
      <xdr:rowOff>79376</xdr:rowOff>
    </xdr:from>
    <xdr:to>
      <xdr:col>10</xdr:col>
      <xdr:colOff>2016125</xdr:colOff>
      <xdr:row>25</xdr:row>
      <xdr:rowOff>1412875</xdr:rowOff>
    </xdr:to>
    <xdr:pic>
      <xdr:nvPicPr>
        <xdr:cNvPr id="22" name="Imagen 21" descr="http://upload.wikimedia.org/wikipedia/commons/thumb/5/5a/PolygonsSetIntersection.svg/280px-PolygonsSetIntersection.svg.png"/>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7510126" y="23606126"/>
          <a:ext cx="1833562" cy="1333499"/>
        </a:xfrm>
        <a:prstGeom prst="rect">
          <a:avLst/>
        </a:prstGeom>
        <a:noFill/>
        <a:ln>
          <a:noFill/>
        </a:ln>
      </xdr:spPr>
    </xdr:pic>
    <xdr:clientData/>
  </xdr:twoCellAnchor>
  <xdr:twoCellAnchor editAs="oneCell">
    <xdr:from>
      <xdr:col>10</xdr:col>
      <xdr:colOff>230188</xdr:colOff>
      <xdr:row>26</xdr:row>
      <xdr:rowOff>39686</xdr:rowOff>
    </xdr:from>
    <xdr:to>
      <xdr:col>10</xdr:col>
      <xdr:colOff>1865313</xdr:colOff>
      <xdr:row>26</xdr:row>
      <xdr:rowOff>1374773</xdr:rowOff>
    </xdr:to>
    <xdr:pic>
      <xdr:nvPicPr>
        <xdr:cNvPr id="23" name="Imagen 22" descr="http://upload.wikimedia.org/wikipedia/commons/thumb/c/cb/SetIntersection.svg/280px-SetIntersection.svg.png"/>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7557751" y="25042811"/>
          <a:ext cx="1635125" cy="1335087"/>
        </a:xfrm>
        <a:prstGeom prst="rect">
          <a:avLst/>
        </a:prstGeom>
        <a:noFill/>
        <a:ln>
          <a:noFill/>
        </a:ln>
      </xdr:spPr>
    </xdr:pic>
    <xdr:clientData/>
  </xdr:twoCellAnchor>
  <xdr:twoCellAnchor editAs="oneCell">
    <xdr:from>
      <xdr:col>10</xdr:col>
      <xdr:colOff>261938</xdr:colOff>
      <xdr:row>27</xdr:row>
      <xdr:rowOff>55563</xdr:rowOff>
    </xdr:from>
    <xdr:to>
      <xdr:col>10</xdr:col>
      <xdr:colOff>1682750</xdr:colOff>
      <xdr:row>27</xdr:row>
      <xdr:rowOff>1284923</xdr:rowOff>
    </xdr:to>
    <xdr:pic>
      <xdr:nvPicPr>
        <xdr:cNvPr id="24" name="Imagen 23" descr="http://upload.wikimedia.org/wikipedia/commons/thumb/e/e8/PolygonsSetDifference.svg/335px-PolygonsSetDifference.svg.png"/>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7589501" y="26479501"/>
          <a:ext cx="1420812" cy="1229360"/>
        </a:xfrm>
        <a:prstGeom prst="rect">
          <a:avLst/>
        </a:prstGeom>
        <a:noFill/>
        <a:ln>
          <a:noFill/>
        </a:ln>
      </xdr:spPr>
    </xdr:pic>
    <xdr:clientData/>
  </xdr:twoCellAnchor>
  <xdr:twoCellAnchor editAs="oneCell">
    <xdr:from>
      <xdr:col>10</xdr:col>
      <xdr:colOff>182561</xdr:colOff>
      <xdr:row>28</xdr:row>
      <xdr:rowOff>39688</xdr:rowOff>
    </xdr:from>
    <xdr:to>
      <xdr:col>10</xdr:col>
      <xdr:colOff>1833562</xdr:colOff>
      <xdr:row>28</xdr:row>
      <xdr:rowOff>1119188</xdr:rowOff>
    </xdr:to>
    <xdr:pic>
      <xdr:nvPicPr>
        <xdr:cNvPr id="25" name="Imagen 24" descr="http://upload.wikimedia.org/wikipedia/commons/thumb/6/6c/SetDifferenceB.svg/200px-SetDifferenceB.svg.png"/>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7510124" y="27789188"/>
          <a:ext cx="1651001" cy="1079500"/>
        </a:xfrm>
        <a:prstGeom prst="rect">
          <a:avLst/>
        </a:prstGeom>
        <a:noFill/>
        <a:ln>
          <a:noFill/>
        </a:ln>
      </xdr:spPr>
    </xdr:pic>
    <xdr:clientData/>
  </xdr:twoCellAnchor>
  <xdr:twoCellAnchor editAs="oneCell">
    <xdr:from>
      <xdr:col>10</xdr:col>
      <xdr:colOff>285750</xdr:colOff>
      <xdr:row>29</xdr:row>
      <xdr:rowOff>55562</xdr:rowOff>
    </xdr:from>
    <xdr:to>
      <xdr:col>10</xdr:col>
      <xdr:colOff>1825624</xdr:colOff>
      <xdr:row>29</xdr:row>
      <xdr:rowOff>1539874</xdr:rowOff>
    </xdr:to>
    <xdr:pic>
      <xdr:nvPicPr>
        <xdr:cNvPr id="26" name="Imagen 25" descr="http://upload.wikimedia.org/wikipedia/commons/thumb/c/cf/PolygonsSetSymmetricDifference.svg/220px-PolygonsSetSymmetricDifference.svg.png"/>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7613313" y="28979812"/>
          <a:ext cx="1539874" cy="1484312"/>
        </a:xfrm>
        <a:prstGeom prst="rect">
          <a:avLst/>
        </a:prstGeom>
        <a:noFill/>
        <a:ln>
          <a:noFill/>
        </a:ln>
      </xdr:spPr>
    </xdr:pic>
    <xdr:clientData/>
  </xdr:twoCellAnchor>
  <xdr:twoCellAnchor editAs="oneCell">
    <xdr:from>
      <xdr:col>10</xdr:col>
      <xdr:colOff>317501</xdr:colOff>
      <xdr:row>30</xdr:row>
      <xdr:rowOff>79374</xdr:rowOff>
    </xdr:from>
    <xdr:to>
      <xdr:col>10</xdr:col>
      <xdr:colOff>1746251</xdr:colOff>
      <xdr:row>30</xdr:row>
      <xdr:rowOff>1079499</xdr:rowOff>
    </xdr:to>
    <xdr:pic>
      <xdr:nvPicPr>
        <xdr:cNvPr id="27" name="Imagen 26" descr="http://upload.wikimedia.org/wikipedia/commons/thumb/f/f2/SetSymmetricDifference.svg/150px-SetSymmetricDifference.svg.png"/>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7645064" y="30614937"/>
          <a:ext cx="1428750" cy="1000125"/>
        </a:xfrm>
        <a:prstGeom prst="rect">
          <a:avLst/>
        </a:prstGeom>
        <a:noFill/>
        <a:ln>
          <a:noFill/>
        </a:ln>
      </xdr:spPr>
    </xdr:pic>
    <xdr:clientData/>
  </xdr:twoCellAnchor>
  <xdr:twoCellAnchor editAs="oneCell">
    <xdr:from>
      <xdr:col>10</xdr:col>
      <xdr:colOff>484188</xdr:colOff>
      <xdr:row>31</xdr:row>
      <xdr:rowOff>71439</xdr:rowOff>
    </xdr:from>
    <xdr:to>
      <xdr:col>10</xdr:col>
      <xdr:colOff>1674812</xdr:colOff>
      <xdr:row>31</xdr:row>
      <xdr:rowOff>1341438</xdr:rowOff>
    </xdr:to>
    <xdr:pic>
      <xdr:nvPicPr>
        <xdr:cNvPr id="28" name="Imagen 27" descr="http://upload.wikimedia.org/wikipedia/commons/thumb/d/dd/PolygonsSetComplement.svg/220px-PolygonsSetComplement.svg.png"/>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7811751" y="31757939"/>
          <a:ext cx="1190624" cy="1269999"/>
        </a:xfrm>
        <a:prstGeom prst="rect">
          <a:avLst/>
        </a:prstGeom>
        <a:noFill/>
        <a:ln>
          <a:noFill/>
        </a:ln>
      </xdr:spPr>
    </xdr:pic>
    <xdr:clientData/>
  </xdr:twoCellAnchor>
  <xdr:twoCellAnchor editAs="oneCell">
    <xdr:from>
      <xdr:col>10</xdr:col>
      <xdr:colOff>142874</xdr:colOff>
      <xdr:row>32</xdr:row>
      <xdr:rowOff>71436</xdr:rowOff>
    </xdr:from>
    <xdr:to>
      <xdr:col>10</xdr:col>
      <xdr:colOff>1995487</xdr:colOff>
      <xdr:row>32</xdr:row>
      <xdr:rowOff>1433511</xdr:rowOff>
    </xdr:to>
    <xdr:pic>
      <xdr:nvPicPr>
        <xdr:cNvPr id="29" name="Imagen 28" descr="http://matematicasparacomputadora.weebly.com/uploads/1/3/9/6/13968799/2669766_orig.png?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7470437" y="33107311"/>
          <a:ext cx="1852613" cy="13620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21</v>
      </c>
      <c r="D2" s="81"/>
      <c r="F2" s="73" t="s">
        <v>0</v>
      </c>
      <c r="G2" s="74"/>
      <c r="H2" s="49"/>
      <c r="I2" s="49"/>
      <c r="J2" s="16"/>
    </row>
    <row r="3" spans="1:16" ht="15.75" x14ac:dyDescent="0.25">
      <c r="A3" s="1"/>
      <c r="B3" s="4" t="s">
        <v>8</v>
      </c>
      <c r="C3" s="104">
        <v>6</v>
      </c>
      <c r="D3" s="105"/>
      <c r="F3" s="75"/>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148</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116.25" customHeight="1" x14ac:dyDescent="0.25">
      <c r="A10" s="13" t="s">
        <v>142</v>
      </c>
      <c r="B10" s="13" t="s">
        <v>153</v>
      </c>
      <c r="C10" s="27" t="str">
        <f>IF(OR(B10&lt;&gt;"",J10&lt;&gt;""),IF($G$4="Recurso",CONCATENATE($G$4," ",$G$5),$G$4),"")</f>
        <v>Recurso F7</v>
      </c>
      <c r="D10" s="14" t="s">
        <v>149</v>
      </c>
      <c r="E10" s="14" t="s">
        <v>150</v>
      </c>
      <c r="F10" s="14" t="str">
        <f>IF(OR(B10&lt;&gt;"",J10&lt;&gt;""),CONCATENATE($C$7,"_",$A10,IF($G$4="Cuaderno de Estudio","_small",CONCATENATE(IF(I10="","","n"),IF(LEFT($G$5,1)="F",".jpg",".png")))),"")</f>
        <v>MA_06_01_CO_REC180_IMG01.jpg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151</v>
      </c>
      <c r="K10" s="19"/>
    </row>
    <row r="11" spans="1:16" s="12" customFormat="1" ht="81.75" customHeight="1" x14ac:dyDescent="0.25">
      <c r="A11" s="13" t="s">
        <v>152</v>
      </c>
      <c r="B11" s="13" t="s">
        <v>154</v>
      </c>
      <c r="C11" s="27" t="str">
        <f t="shared" ref="C11:C74" si="0">IF(OR(B11&lt;&gt;"",J11&lt;&gt;""),IF($G$4="Recurso",CONCATENATE($G$4," ",$G$5),$G$4),"")</f>
        <v>Recurso F7</v>
      </c>
      <c r="D11" s="14" t="s">
        <v>149</v>
      </c>
      <c r="E11" s="14" t="s">
        <v>150</v>
      </c>
      <c r="F11" s="14" t="str">
        <f t="shared" ref="F11:F74" si="1">IF(OR(B11&lt;&gt;"",J11&lt;&gt;""),CONCATENATE($C$7,"_",$A11,IF($G$4="Cuaderno de Estudio","_small",CONCATENATE(IF(I11="","","n"),IF(LEFT($G$5,1)="F",".jpg",".png")))),"")</f>
        <v>MA_06_01_CO_REC180_IMG02.jpg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t="s">
        <v>155</v>
      </c>
      <c r="K11" s="15"/>
    </row>
    <row r="12" spans="1:16" s="12" customFormat="1" ht="98.25" customHeight="1" x14ac:dyDescent="0.25">
      <c r="A12" s="13" t="s">
        <v>156</v>
      </c>
      <c r="B12" s="13" t="s">
        <v>154</v>
      </c>
      <c r="C12" s="27" t="str">
        <f t="shared" si="0"/>
        <v>Recurso F7</v>
      </c>
      <c r="D12" s="14" t="s">
        <v>157</v>
      </c>
      <c r="E12" s="14" t="s">
        <v>150</v>
      </c>
      <c r="F12" s="14" t="str">
        <f t="shared" si="1"/>
        <v>MA_06_01_CO_REC180_IMG03.jpg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79.5" customHeight="1" x14ac:dyDescent="0.25">
      <c r="A13" s="13" t="s">
        <v>158</v>
      </c>
      <c r="B13" s="13" t="s">
        <v>154</v>
      </c>
      <c r="C13" s="27" t="str">
        <f t="shared" si="0"/>
        <v>Recurso F7</v>
      </c>
      <c r="D13" s="14" t="s">
        <v>157</v>
      </c>
      <c r="E13" s="14" t="s">
        <v>150</v>
      </c>
      <c r="F13" s="14" t="str">
        <f t="shared" si="1"/>
        <v>MA_06_01_CO_REC180_IMG04.jpg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ht="105" customHeight="1" x14ac:dyDescent="0.25">
      <c r="A14" s="13" t="s">
        <v>159</v>
      </c>
      <c r="B14" s="13" t="s">
        <v>154</v>
      </c>
      <c r="C14" s="27" t="str">
        <f t="shared" si="0"/>
        <v>Recurso F7</v>
      </c>
      <c r="D14" s="14" t="s">
        <v>157</v>
      </c>
      <c r="E14" s="14" t="s">
        <v>160</v>
      </c>
      <c r="F14" s="14" t="str">
        <f t="shared" si="1"/>
        <v>MA_06_01_CO_REC180_IMG05.jpg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IF(OR(B14&lt;&gt;"",J14&lt;&gt;""),IF($G$4="Recurso",IF(LEFT($G$5,1)="M",IF(VLOOKUP($G$5,'Definición técnica de imagenes'!$A$3:$G$17,6,FALSE)=0,"",VLOOKUP($G$5,'Definición técnica de imagenes'!$A$3:$G$17,6,FALSE)),IF($G$5="F1","","")),'Definición técnica de imagenes'!$F$16),"")</f>
        <v/>
      </c>
      <c r="J14" s="20" t="s">
        <v>161</v>
      </c>
      <c r="K14" s="19"/>
    </row>
    <row r="15" spans="1:16" s="12" customFormat="1" ht="105" customHeight="1" x14ac:dyDescent="0.25">
      <c r="A15" s="13" t="s">
        <v>162</v>
      </c>
      <c r="B15" s="13" t="s">
        <v>154</v>
      </c>
      <c r="C15" s="27" t="str">
        <f t="shared" si="0"/>
        <v>Recurso F7</v>
      </c>
      <c r="D15" s="14" t="s">
        <v>149</v>
      </c>
      <c r="E15" s="14" t="s">
        <v>150</v>
      </c>
      <c r="F15" s="14" t="str">
        <f t="shared" si="1"/>
        <v>MA_06_01_CO_REC180_IMG06.jpg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09.5" customHeight="1" x14ac:dyDescent="0.3">
      <c r="A16" s="13" t="s">
        <v>163</v>
      </c>
      <c r="B16" s="13" t="s">
        <v>154</v>
      </c>
      <c r="C16" s="27" t="str">
        <f t="shared" si="0"/>
        <v>Recurso F7</v>
      </c>
      <c r="D16" s="14" t="s">
        <v>149</v>
      </c>
      <c r="E16" s="14" t="s">
        <v>150</v>
      </c>
      <c r="F16" s="14" t="str">
        <f t="shared" si="1"/>
        <v>MA_06_01_CO_REC180_IMG07.jpg</v>
      </c>
      <c r="G16" s="14" t="str">
        <f>IF(F16&lt;&gt;"",IF($G$4="Recurso",IF(LEFT($G$5,1)="M",VLOOKUP($G$5,'Definición técnica de imagenes'!$A$3:$G$17,5,FALSE),IF($G$5="F1",'Definición técnica de imagenes'!$E$15,'Definición técnica de imagenes'!$F$13)),'Definición técnica de imagenes'!$E$16),"")</f>
        <v>800 x 460 px</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ht="120" customHeight="1" x14ac:dyDescent="0.25">
      <c r="A17" s="13" t="s">
        <v>164</v>
      </c>
      <c r="B17" s="13" t="s">
        <v>165</v>
      </c>
      <c r="C17" s="27" t="str">
        <f t="shared" si="0"/>
        <v>Recurso F7</v>
      </c>
      <c r="D17" s="14" t="s">
        <v>149</v>
      </c>
      <c r="E17" s="14" t="s">
        <v>150</v>
      </c>
      <c r="F17" s="14" t="str">
        <f t="shared" si="1"/>
        <v>MA_06_01_CO_REC180_IMG08.jpg</v>
      </c>
      <c r="G17" s="14" t="str">
        <f>IF(F17&lt;&gt;"",IF($G$4="Recurso",IF(LEFT($G$5,1)="M",VLOOKUP($G$5,'Definición técnica de imagenes'!$A$3:$G$17,5,FALSE),IF($G$5="F1",'Definición técnica de imagenes'!$E$15,'Definición técnica de imagenes'!$F$13)),'Definición técnica de imagenes'!$E$16),"")</f>
        <v>800 x 460 px</v>
      </c>
      <c r="H17" s="14" t="str">
        <f t="shared" si="2"/>
        <v/>
      </c>
      <c r="I17" s="14" t="str">
        <f>IF(OR(B17&lt;&gt;"",J17&lt;&gt;""),IF($G$4="Recurso",IF(LEFT($G$5,1)="M",IF(VLOOKUP($G$5,'Definición técnica de imagenes'!$A$3:$G$17,6,FALSE)=0,"",VLOOKUP($G$5,'Definición técnica de imagenes'!$A$3:$G$17,6,FALSE)),IF($G$5="F1","","")),'Definición técnica de imagenes'!$F$16),"")</f>
        <v/>
      </c>
      <c r="J17" s="106" t="s">
        <v>166</v>
      </c>
      <c r="K17" s="21"/>
    </row>
    <row r="18" spans="1:11" s="12" customFormat="1" ht="109.5" customHeight="1" x14ac:dyDescent="0.25">
      <c r="A18" s="13" t="s">
        <v>167</v>
      </c>
      <c r="B18" s="13" t="s">
        <v>154</v>
      </c>
      <c r="C18" s="27" t="str">
        <f t="shared" si="0"/>
        <v>Recurso F7</v>
      </c>
      <c r="D18" s="14" t="s">
        <v>149</v>
      </c>
      <c r="E18" s="14" t="s">
        <v>150</v>
      </c>
      <c r="F18" s="14" t="str">
        <f t="shared" si="1"/>
        <v>MA_06_01_CO_REC180_IMG09.jpg</v>
      </c>
      <c r="G18" s="14" t="str">
        <f>IF(F18&lt;&gt;"",IF($G$4="Recurso",IF(LEFT($G$5,1)="M",VLOOKUP($G$5,'Definición técnica de imagenes'!$A$3:$G$17,5,FALSE),IF($G$5="F1",'Definición técnica de imagenes'!$E$15,'Definición técnica de imagenes'!$F$13)),'Definición técnica de imagenes'!$E$16),"")</f>
        <v>800 x 460 px</v>
      </c>
      <c r="H18" s="14" t="str">
        <f t="shared" si="2"/>
        <v/>
      </c>
      <c r="I18" s="14" t="str">
        <f>IF(OR(B18&lt;&gt;"",J18&lt;&gt;""),IF($G$4="Recurso",IF(LEFT($G$5,1)="M",IF(VLOOKUP($G$5,'Definición técnica de imagenes'!$A$3:$G$17,6,FALSE)=0,"",VLOOKUP($G$5,'Definición técnica de imagenes'!$A$3:$G$17,6,FALSE)),IF($G$5="F1","","")),'Definición técnica de imagenes'!$F$16),"")</f>
        <v/>
      </c>
      <c r="J18" s="28" t="s">
        <v>168</v>
      </c>
      <c r="K18" s="21"/>
    </row>
    <row r="19" spans="1:11" s="12" customFormat="1" ht="109.5" customHeight="1" x14ac:dyDescent="0.3">
      <c r="A19" s="13" t="s">
        <v>169</v>
      </c>
      <c r="B19" s="13" t="s">
        <v>154</v>
      </c>
      <c r="C19" s="27" t="str">
        <f t="shared" si="0"/>
        <v>Recurso F7</v>
      </c>
      <c r="D19" s="14" t="s">
        <v>149</v>
      </c>
      <c r="E19" s="14" t="s">
        <v>150</v>
      </c>
      <c r="F19" s="14" t="str">
        <f t="shared" si="1"/>
        <v>MA_06_01_CO_REC180_IMG10.jpg</v>
      </c>
      <c r="G19" s="14" t="str">
        <f>IF(F19&lt;&gt;"",IF($G$4="Recurso",IF(LEFT($G$5,1)="M",VLOOKUP($G$5,'Definición técnica de imagenes'!$A$3:$G$17,5,FALSE),IF($G$5="F1",'Definición técnica de imagenes'!$E$15,'Definición técnica de imagenes'!$F$13)),'Definición técnica de imagenes'!$E$16),"")</f>
        <v>800 x 460 px</v>
      </c>
      <c r="H19" s="14" t="str">
        <f t="shared" si="2"/>
        <v/>
      </c>
      <c r="I19" s="14" t="str">
        <f>IF(OR(B19&lt;&gt;"",J19&lt;&gt;""),IF($G$4="Recurso",IF(LEFT($G$5,1)="M",IF(VLOOKUP($G$5,'Definición técnica de imagenes'!$A$3:$G$17,6,FALSE)=0,"",VLOOKUP($G$5,'Definición técnica de imagenes'!$A$3:$G$17,6,FALSE)),IF($G$5="F1","","")),'Definición técnica de imagenes'!$F$16),"")</f>
        <v/>
      </c>
      <c r="J19" s="28" t="s">
        <v>170</v>
      </c>
      <c r="K19" s="30"/>
    </row>
    <row r="20" spans="1:11" s="12" customFormat="1" ht="108.75" customHeight="1" x14ac:dyDescent="0.25">
      <c r="A20" s="13" t="s">
        <v>171</v>
      </c>
      <c r="B20" s="13" t="s">
        <v>172</v>
      </c>
      <c r="C20" s="27" t="str">
        <f t="shared" si="0"/>
        <v>Recurso F7</v>
      </c>
      <c r="D20" s="14" t="s">
        <v>149</v>
      </c>
      <c r="E20" s="14" t="s">
        <v>150</v>
      </c>
      <c r="F20" s="14" t="str">
        <f t="shared" si="1"/>
        <v>MA_06_01_CO_REC180_IMG11.jpg</v>
      </c>
      <c r="G20" s="14" t="str">
        <f>IF(F20&lt;&gt;"",IF($G$4="Recurso",IF(LEFT($G$5,1)="M",VLOOKUP($G$5,'Definición técnica de imagenes'!$A$3:$G$17,5,FALSE),IF($G$5="F1",'Definición técnica de imagenes'!$E$15,'Definición técnica de imagenes'!$F$13)),'Definición técnica de imagenes'!$E$16),"")</f>
        <v>800 x 460 px</v>
      </c>
      <c r="H20" s="14" t="str">
        <f t="shared" si="2"/>
        <v/>
      </c>
      <c r="I20" s="14" t="str">
        <f>IF(OR(B20&lt;&gt;"",J20&lt;&gt;""),IF($G$4="Recurso",IF(LEFT($G$5,1)="M",IF(VLOOKUP($G$5,'Definición técnica de imagenes'!$A$3:$G$17,6,FALSE)=0,"",VLOOKUP($G$5,'Definición técnica de imagenes'!$A$3:$G$17,6,FALSE)),IF($G$5="F1","","")),'Definición técnica de imagenes'!$F$16),"")</f>
        <v/>
      </c>
      <c r="J20" s="20" t="s">
        <v>151</v>
      </c>
      <c r="K20" s="21"/>
    </row>
    <row r="21" spans="1:11" s="12" customFormat="1" ht="105.75" customHeight="1" x14ac:dyDescent="0.25">
      <c r="A21" s="13" t="s">
        <v>173</v>
      </c>
      <c r="B21" s="13" t="s">
        <v>154</v>
      </c>
      <c r="C21" s="27" t="str">
        <f t="shared" si="0"/>
        <v>Recurso F7</v>
      </c>
      <c r="D21" s="14" t="s">
        <v>157</v>
      </c>
      <c r="E21" s="14" t="s">
        <v>150</v>
      </c>
      <c r="F21" s="14" t="str">
        <f t="shared" si="1"/>
        <v>MA_06_01_CO_REC180_IMG12.jpg</v>
      </c>
      <c r="G21" s="14" t="str">
        <f>IF(F21&lt;&gt;"",IF($G$4="Recurso",IF(LEFT($G$5,1)="M",VLOOKUP($G$5,'Definición técnica de imagenes'!$A$3:$G$17,5,FALSE),IF($G$5="F1",'Definición técnica de imagenes'!$E$15,'Definición técnica de imagenes'!$F$13)),'Definición técnica de imagenes'!$E$16),"")</f>
        <v>800 x 460 px</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ht="111" customHeight="1" x14ac:dyDescent="0.25">
      <c r="A22" s="13" t="s">
        <v>174</v>
      </c>
      <c r="B22" s="13" t="s">
        <v>154</v>
      </c>
      <c r="C22" s="27" t="str">
        <f t="shared" si="0"/>
        <v>Recurso F7</v>
      </c>
      <c r="D22" s="14" t="s">
        <v>149</v>
      </c>
      <c r="E22" s="14" t="s">
        <v>150</v>
      </c>
      <c r="F22" s="14" t="str">
        <f t="shared" si="1"/>
        <v>MA_06_01_CO_REC180_IMG13.jpg</v>
      </c>
      <c r="G22" s="14" t="str">
        <f>IF(F22&lt;&gt;"",IF($G$4="Recurso",IF(LEFT($G$5,1)="M",VLOOKUP($G$5,'Definición técnica de imagenes'!$A$3:$G$17,5,FALSE),IF($G$5="F1",'Definición técnica de imagenes'!$E$15,'Definición técnica de imagenes'!$F$13)),'Definición técnica de imagenes'!$E$16),"")</f>
        <v>800 x 460 px</v>
      </c>
      <c r="H22" s="14" t="str">
        <f t="shared" si="2"/>
        <v/>
      </c>
      <c r="I22" s="14" t="str">
        <f>IF(OR(B22&lt;&gt;"",J22&lt;&gt;""),IF($G$4="Recurso",IF(LEFT($G$5,1)="M",IF(VLOOKUP($G$5,'Definición técnica de imagenes'!$A$3:$G$17,6,FALSE)=0,"",VLOOKUP($G$5,'Definición técnica de imagenes'!$A$3:$G$17,6,FALSE)),IF($G$5="F1","","")),'Definición técnica de imagenes'!$F$16),"")</f>
        <v/>
      </c>
      <c r="J22" s="14" t="s">
        <v>175</v>
      </c>
      <c r="K22" s="20"/>
    </row>
    <row r="23" spans="1:11" s="12" customFormat="1" ht="99.75" customHeight="1" x14ac:dyDescent="0.25">
      <c r="A23" s="13" t="s">
        <v>176</v>
      </c>
      <c r="B23" s="13" t="s">
        <v>154</v>
      </c>
      <c r="C23" s="27" t="str">
        <f t="shared" si="0"/>
        <v>Recurso F7</v>
      </c>
      <c r="D23" s="14" t="s">
        <v>157</v>
      </c>
      <c r="E23" s="14" t="s">
        <v>150</v>
      </c>
      <c r="F23" s="14" t="str">
        <f t="shared" si="1"/>
        <v>MA_06_01_CO_REC180_IMG14.jpg</v>
      </c>
      <c r="G23" s="14" t="str">
        <f>IF(F23&lt;&gt;"",IF($G$4="Recurso",IF(LEFT($G$5,1)="M",VLOOKUP($G$5,'Definición técnica de imagenes'!$A$3:$G$17,5,FALSE),IF($G$5="F1",'Definición técnica de imagenes'!$E$15,'Definición técnica de imagenes'!$F$13)),'Definición técnica de imagenes'!$E$16),"")</f>
        <v>800 x 460 px</v>
      </c>
      <c r="H23" s="14" t="str">
        <f t="shared" si="2"/>
        <v/>
      </c>
      <c r="I23" s="14" t="str">
        <f>IF(OR(B23&lt;&gt;"",J23&lt;&gt;""),IF($G$4="Recurso",IF(LEFT($G$5,1)="M",IF(VLOOKUP($G$5,'Definición técnica de imagenes'!$A$3:$G$17,6,FALSE)=0,"",VLOOKUP($G$5,'Definición técnica de imagenes'!$A$3:$G$17,6,FALSE)),IF($G$5="F1","","")),'Definición técnica de imagenes'!$F$16),"")</f>
        <v/>
      </c>
      <c r="J23" s="20" t="s">
        <v>177</v>
      </c>
      <c r="K23" s="19"/>
    </row>
    <row r="24" spans="1:11" s="12" customFormat="1" ht="116.25" customHeight="1" x14ac:dyDescent="0.25">
      <c r="A24" s="13" t="s">
        <v>178</v>
      </c>
      <c r="B24" s="13" t="s">
        <v>154</v>
      </c>
      <c r="C24" s="27" t="str">
        <f t="shared" si="0"/>
        <v>Recurso F7</v>
      </c>
      <c r="D24" s="14" t="s">
        <v>157</v>
      </c>
      <c r="E24" s="14" t="s">
        <v>150</v>
      </c>
      <c r="F24" s="14" t="str">
        <f t="shared" si="1"/>
        <v>MA_06_01_CO_REC180_IMG15.jpg</v>
      </c>
      <c r="G24" s="14" t="str">
        <f>IF(F24&lt;&gt;"",IF($G$4="Recurso",IF(LEFT($G$5,1)="M",VLOOKUP($G$5,'Definición técnica de imagenes'!$A$3:$G$17,5,FALSE),IF($G$5="F1",'Definición técnica de imagenes'!$E$15,'Definición técnica de imagenes'!$F$13)),'Definición técnica de imagenes'!$E$16),"")</f>
        <v>800 x 460 px</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ht="123" customHeight="1" x14ac:dyDescent="0.25">
      <c r="A25" s="13" t="s">
        <v>179</v>
      </c>
      <c r="B25" s="13" t="s">
        <v>154</v>
      </c>
      <c r="C25" s="27" t="str">
        <f t="shared" si="0"/>
        <v>Recurso F7</v>
      </c>
      <c r="D25" s="14" t="s">
        <v>157</v>
      </c>
      <c r="E25" s="14" t="s">
        <v>150</v>
      </c>
      <c r="F25" s="14" t="str">
        <f t="shared" si="1"/>
        <v>MA_06_01_CO_REC180_IMG16.jpg</v>
      </c>
      <c r="G25" s="14" t="str">
        <f>IF(F25&lt;&gt;"",IF($G$4="Recurso",IF(LEFT($G$5,1)="M",VLOOKUP($G$5,'Definición técnica de imagenes'!$A$3:$G$17,5,FALSE),IF($G$5="F1",'Definición técnica de imagenes'!$E$15,'Definición técnica de imagenes'!$F$13)),'Definición técnica de imagenes'!$E$16),"")</f>
        <v>800 x 460 px</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ht="116.25" customHeight="1" x14ac:dyDescent="0.25">
      <c r="A26" s="13" t="s">
        <v>180</v>
      </c>
      <c r="B26" s="13" t="s">
        <v>154</v>
      </c>
      <c r="C26" s="27" t="str">
        <f t="shared" si="0"/>
        <v>Recurso F7</v>
      </c>
      <c r="D26" s="14" t="s">
        <v>157</v>
      </c>
      <c r="E26" s="14" t="s">
        <v>150</v>
      </c>
      <c r="F26" s="14" t="str">
        <f t="shared" si="1"/>
        <v>MA_06_01_CO_REC180_IMG17.jpg</v>
      </c>
      <c r="G26" s="14" t="str">
        <f>IF(F26&lt;&gt;"",IF($G$4="Recurso",IF(LEFT($G$5,1)="M",VLOOKUP($G$5,'Definición técnica de imagenes'!$A$3:$G$17,5,FALSE),IF($G$5="F1",'Definición técnica de imagenes'!$E$15,'Definición técnica de imagenes'!$F$13)),'Definición técnica de imagenes'!$E$16),"")</f>
        <v>800 x 460 px</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ht="111.75" customHeight="1" x14ac:dyDescent="0.25">
      <c r="A27" s="13" t="s">
        <v>181</v>
      </c>
      <c r="B27" s="13" t="s">
        <v>154</v>
      </c>
      <c r="C27" s="27" t="str">
        <f t="shared" si="0"/>
        <v>Recurso F7</v>
      </c>
      <c r="D27" s="14" t="s">
        <v>157</v>
      </c>
      <c r="E27" s="14" t="s">
        <v>150</v>
      </c>
      <c r="F27" s="14" t="str">
        <f t="shared" si="1"/>
        <v>MA_06_01_CO_REC180_IMG18.jpg</v>
      </c>
      <c r="G27" s="14" t="str">
        <f>IF(F27&lt;&gt;"",IF($G$4="Recurso",IF(LEFT($G$5,1)="M",VLOOKUP($G$5,'Definición técnica de imagenes'!$A$3:$G$17,5,FALSE),IF($G$5="F1",'Definición técnica de imagenes'!$E$15,'Definición técnica de imagenes'!$F$13)),'Definición técnica de imagenes'!$E$16),"")</f>
        <v>800 x 460 px</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ht="104.25" customHeight="1" x14ac:dyDescent="0.25">
      <c r="A28" s="13" t="s">
        <v>182</v>
      </c>
      <c r="B28" s="13" t="s">
        <v>154</v>
      </c>
      <c r="C28" s="27" t="str">
        <f t="shared" si="0"/>
        <v>Recurso F7</v>
      </c>
      <c r="D28" s="14" t="s">
        <v>157</v>
      </c>
      <c r="E28" s="14" t="s">
        <v>150</v>
      </c>
      <c r="F28" s="14" t="str">
        <f t="shared" si="1"/>
        <v>MA_06_01_CO_REC180_IMG19.jpg</v>
      </c>
      <c r="G28" s="14" t="str">
        <f>IF(F28&lt;&gt;"",IF($G$4="Recurso",IF(LEFT($G$5,1)="M",VLOOKUP($G$5,'Definición técnica de imagenes'!$A$3:$G$17,5,FALSE),IF($G$5="F1",'Definición técnica de imagenes'!$E$15,'Definición técnica de imagenes'!$F$13)),'Definición técnica de imagenes'!$E$16),"")</f>
        <v>800 x 460 px</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ht="92.25" customHeight="1" x14ac:dyDescent="0.25">
      <c r="A29" s="13" t="s">
        <v>183</v>
      </c>
      <c r="B29" s="13" t="s">
        <v>154</v>
      </c>
      <c r="C29" s="27" t="str">
        <f t="shared" si="0"/>
        <v>Recurso F7</v>
      </c>
      <c r="D29" s="14" t="s">
        <v>157</v>
      </c>
      <c r="E29" s="14" t="s">
        <v>150</v>
      </c>
      <c r="F29" s="14" t="str">
        <f t="shared" si="1"/>
        <v>MA_06_01_CO_REC180_IMG20.jpg</v>
      </c>
      <c r="G29" s="14" t="str">
        <f>IF(F29&lt;&gt;"",IF($G$4="Recurso",IF(LEFT($G$5,1)="M",VLOOKUP($G$5,'Definición técnica de imagenes'!$A$3:$G$17,5,FALSE),IF($G$5="F1",'Definición técnica de imagenes'!$E$15,'Definición técnica de imagenes'!$F$13)),'Definición técnica de imagenes'!$E$16),"")</f>
        <v>800 x 460 px</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ht="126.75" customHeight="1" x14ac:dyDescent="0.25">
      <c r="A30" s="13" t="s">
        <v>184</v>
      </c>
      <c r="B30" s="13" t="s">
        <v>154</v>
      </c>
      <c r="C30" s="27" t="str">
        <f t="shared" si="0"/>
        <v>Recurso F7</v>
      </c>
      <c r="D30" s="14" t="s">
        <v>157</v>
      </c>
      <c r="E30" s="14" t="s">
        <v>150</v>
      </c>
      <c r="F30" s="14" t="str">
        <f t="shared" si="1"/>
        <v>MA_06_01_CO_REC180_IMG21.jpg</v>
      </c>
      <c r="G30" s="14" t="str">
        <f>IF(F30&lt;&gt;"",IF($G$4="Recurso",IF(LEFT($G$5,1)="M",VLOOKUP($G$5,'Definición técnica de imagenes'!$A$3:$G$17,5,FALSE),IF($G$5="F1",'Definición técnica de imagenes'!$E$15,'Definición técnica de imagenes'!$F$13)),'Definición técnica de imagenes'!$E$16),"")</f>
        <v>800 x 460 px</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ht="90.75" customHeight="1" x14ac:dyDescent="0.25">
      <c r="A31" s="13" t="s">
        <v>185</v>
      </c>
      <c r="B31" s="13" t="s">
        <v>154</v>
      </c>
      <c r="C31" s="27" t="str">
        <f t="shared" si="0"/>
        <v>Recurso F7</v>
      </c>
      <c r="D31" s="14" t="s">
        <v>157</v>
      </c>
      <c r="E31" s="14" t="s">
        <v>150</v>
      </c>
      <c r="F31" s="14" t="str">
        <f t="shared" si="1"/>
        <v>MA_06_01_CO_REC180_IMG22.jpg</v>
      </c>
      <c r="G31" s="14" t="str">
        <f>IF(F31&lt;&gt;"",IF($G$4="Recurso",IF(LEFT($G$5,1)="M",VLOOKUP($G$5,'Definición técnica de imagenes'!$A$3:$G$17,5,FALSE),IF($G$5="F1",'Definición técnica de imagenes'!$E$15,'Definición técnica de imagenes'!$F$13)),'Definición técnica de imagenes'!$E$16),"")</f>
        <v>800 x 460 px</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ht="106.5" customHeight="1" x14ac:dyDescent="0.25">
      <c r="A32" s="13" t="s">
        <v>186</v>
      </c>
      <c r="B32" s="13" t="s">
        <v>154</v>
      </c>
      <c r="C32" s="27" t="str">
        <f t="shared" si="0"/>
        <v>Recurso F7</v>
      </c>
      <c r="D32" s="14" t="s">
        <v>157</v>
      </c>
      <c r="E32" s="14" t="s">
        <v>150</v>
      </c>
      <c r="F32" s="14" t="str">
        <f t="shared" si="1"/>
        <v>MA_06_01_CO_REC180_IMG23.jpg</v>
      </c>
      <c r="G32" s="14" t="str">
        <f>IF(F32&lt;&gt;"",IF($G$4="Recurso",IF(LEFT($G$5,1)="M",VLOOKUP($G$5,'Definición técnica de imagenes'!$A$3:$G$17,5,FALSE),IF($G$5="F1",'Definición técnica de imagenes'!$E$15,'Definición técnica de imagenes'!$F$13)),'Definición técnica de imagenes'!$E$16),"")</f>
        <v>800 x 460 px</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ht="116.25" customHeight="1" x14ac:dyDescent="0.25">
      <c r="A33" s="13" t="s">
        <v>187</v>
      </c>
      <c r="B33" s="13" t="s">
        <v>154</v>
      </c>
      <c r="C33" s="27" t="str">
        <f t="shared" si="0"/>
        <v>Recurso F7</v>
      </c>
      <c r="D33" s="14" t="s">
        <v>157</v>
      </c>
      <c r="E33" s="14" t="s">
        <v>150</v>
      </c>
      <c r="F33" s="14" t="str">
        <f t="shared" si="1"/>
        <v>MA_06_01_CO_REC180_IMG24.jpg</v>
      </c>
      <c r="G33" s="14" t="str">
        <f>IF(F33&lt;&gt;"",IF($G$4="Recurso",IF(LEFT($G$5,1)="M",VLOOKUP($G$5,'Definición técnica de imagenes'!$A$3:$G$17,5,FALSE),IF($G$5="F1",'Definición técnica de imagenes'!$E$15,'Definición técnica de imagenes'!$F$13)),'Definición técnica de imagenes'!$E$16),"")</f>
        <v>800 x 460 px</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ref="A20:A83" si="3">IF(OR(B34&lt;&gt;"",J34&lt;&gt;""),CONCATENATE(LEFT(A33,3),IF(MID(A33,4,2)+1&lt;10,CONCATENATE("0",MID(A33,4,2)+1),MID(A33,4,2)+1)),"")</f>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3"/>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3"/>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3"/>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3"/>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3"/>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3"/>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3"/>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3"/>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3"/>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7"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7"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7"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7"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7"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7"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7"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7"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7"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7"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7"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7"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7"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7"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7"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7"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7"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7"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7"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7"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7"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7"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7"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7"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7"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7"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7"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7"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7"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7"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7"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7"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7"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7"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2015-04-07T02:38:43Z</dcterms:modified>
</cp:coreProperties>
</file>