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M8" i="1"/>
  <c r="M7" i="1"/>
  <c r="M6" i="1"/>
  <c r="M5" i="1"/>
  <c r="F5" i="1"/>
  <c r="M4" i="1"/>
  <c r="M3" i="1"/>
  <c r="M2" i="1"/>
  <c r="M1" i="1"/>
  <c r="E9" i="1" s="1"/>
  <c r="A12" i="1" l="1"/>
  <c r="H11" i="1"/>
  <c r="F11" i="1"/>
  <c r="G11" i="1" s="1"/>
  <c r="H10" i="1"/>
  <c r="A13" i="1"/>
  <c r="F10" i="1"/>
  <c r="G10" i="1" s="1"/>
  <c r="F13" i="1" l="1"/>
  <c r="G13" i="1" s="1"/>
  <c r="H13" i="1"/>
  <c r="F12" i="1"/>
  <c r="G12" i="1" s="1"/>
  <c r="H12"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<sst xmlns="http://schemas.openxmlformats.org/spreadsheetml/2006/main" count="404" uniqueCount="202">
  <si>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</si>
  <si>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</si>
  <si>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</si>
  <si>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</si>
  <si>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</si>
  <si>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</si>
  <si>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</si>
  <si>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</si>
  <si>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</si>
  <si>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</si>
  <si>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</si>
  <si>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</si>
  <si>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</si>
  <si>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</si>
  <si>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</si>
  <si>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</si>
  <si>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</si>
  <si>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</si>
  <si>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</si>
  <si>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</si>
  <si>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</si>
  <si>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</si>
  <si>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</si>
  <si>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</si>
  <si>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</si>
  <si>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</si>
  <si>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</si>
  <si>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</si>
  <si>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</si>
  <si>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</si>
  <si>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</si>
  <si>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</si>
  <si>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</si>
  <si>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</si>
  <si>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</si>
  <si>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</si>
  <si>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</si>
  <si>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</si>
  <si>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</si>
  <si>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</si>
  <si>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</si>
  <si>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</si>
  <si>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</si>
  <si>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</si>
  <si>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</si>
  <si>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</si>
  <si>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</si>
  <si>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</si>
  <si>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</si>
  <si>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</si>
  <si>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</si>
  <si>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</si>
  <si>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</si>
  <si>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</si>
  <si>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</si>
  <si>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</si>
  <si>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</si>
  <si>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</si>
  <si>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</si>
  <si>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</si>
  <si>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</si>
  <si>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</si>
  <si>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</si>
  <si>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</si>
  <si>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</si>
  <si>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</si>
  <si>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</si>
  <si>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</si>
  <si>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</si>
  <si>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</si>
  <si>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</si>
  <si>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</si>
  <si>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</si>
  <si>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</si>
  <si>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</si>
  <si>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</si>
  <si>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</si>
  <si>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</si>
  <si>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</si>
  <si>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</si>
  <si>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</si>
  <si>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</si>
  <si>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</si>
  <si>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</si>
  <si>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</si>
  <si>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</si>
  <si>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</si>
  <si>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</si>
  <si>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</si>
  <si>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</si>
  <si>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</si>
  <si>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</si>
  <si>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</si>
  <si>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</si>
  <si>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</si>
  <si>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</si>
  <si>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</si>
  <si>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</si>
  <si>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</si>
  <si>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</si>
  <si>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</si>
  <si>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</si>
  <si>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</si>
  <si>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</si>
  <si>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</si>
  <si>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</si>
  <si>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</si>
  <si>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</si>
  <si>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</si>
  <si>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</si>
  <si>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</si>
  <si>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</si>
  <si>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</si>
  <si>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</si>
  <si>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</si>
  <si>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</si>
  <si>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</si>
  <si>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</si>
  <si>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</si>
  <si>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</si>
  <si>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</si>
  <si>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</si>
  <si>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</si>
  <si>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</si>
  <si>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</si>
  <si>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</si>
  <si>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</si>
  <si>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</si>
  <si>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</si>
  <si>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</si>
  <si>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</si>
  <si>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</si>
  <si>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</si>
  <si>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</si>
  <si>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</si>
  <si>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</si>
  <si>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</si>
  <si>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</si>
  <si>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</si>
  <si>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</si>
  <si>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</si>
  <si>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</si>
  <si>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</si>
  <si>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</si>
  <si>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</si>
  <si>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</si>
  <si>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</si>
  <si>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</si>
  <si>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</si>
  <si>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</si>
  <si>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</si>
  <si>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</si>
  <si>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</si>
  <si>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</si>
  <si>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</si>
  <si>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</si>
  <si>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</si>
  <si>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</si>
  <si>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</si>
  <si>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</si>
  <si>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</si>
  <si>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</si>
  <si>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</si>
  <si>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</si>
  <si>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</si>
  <si>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</si>
  <si>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</si>
  <si>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</si>
  <si>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</si>
  <si>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</si>
  <si>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</si>
  <si>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</si>
  <si>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</si>
  <si>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</si>
  <si>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</si>
  <si>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</si>
  <si>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</si>
  <si>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</si>
  <si>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</si>
  <si>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</si>
  <si>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</si>
  <si>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</si>
  <si>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</si>
  <si>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</si>
  <si>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</si>
  <si>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</si>
  <si>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</si>
  <si>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Alexander Rincon</t>
  </si>
  <si>
    <t>Ilustración</t>
  </si>
  <si>
    <t>MA_07_06_REC300</t>
  </si>
  <si>
    <t>Las operaciones con números racionales</t>
  </si>
  <si>
    <t>Ver observaciones</t>
  </si>
  <si>
    <t>De la carpteda de fórmulas:
Fórmula 1</t>
  </si>
  <si>
    <t>De la carpteda de fórmulas:
Fórmula 2</t>
  </si>
  <si>
    <t>De la carpteda de fórmulas:
Fórmula 3</t>
  </si>
  <si>
    <t>De la carpteda de fórmulas:
Fórmula 4</t>
  </si>
  <si>
    <t>De la carpteda de fórmulas:
Fórmula 5</t>
  </si>
  <si>
    <t>De la carpteda de fórmulas:
Fórmula 6</t>
  </si>
  <si>
    <t>De la carpteda de fórmulas:
Fórmula 7</t>
  </si>
  <si>
    <t>De la carpteda de fórmulas:
Fórmula 8</t>
  </si>
  <si>
    <t>De la carpteda de fórmulas:
Fórmula 9</t>
  </si>
  <si>
    <t>De la carpteda de fórmulas:
Fórmula 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</si>
</sst>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10</xdr:col>
      <xdr:colOff>110435</xdr:colOff>
      <xdr:row>9</xdr:row>
      <xdr:rowOff>110434</xdr:rowOff>
    </xdr:from>
    <xdr:to>
      <xdr:col>10</xdr:col>
      <xdr:colOff>2167282</xdr:colOff>
      <xdr:row>9</xdr:row>
      <xdr:rowOff>609742</xdr:rowOff>
    </xdr:to>
    <xdr:pic>
      <xdr:nvPicPr>
        <xdr:cNvPr id="2" name="1 Imagen" descr="CodeCogsEqn.png"/>
        <xdr:cNvPicPr>
          <a:picLocks noChangeAspect="1"/>
        </xdr:cNvPicPr>
      </xdr:nvPicPr>
      <xdr:blipFill>
        <a:blip xmlns:r="http://schemas.openxmlformats.org/officeDocument/2006/relationships" r:embed="rId1"/>
        <a:stretch>
          <a:fillRect/>
        </a:stretch>
      </xdr:blipFill>
      <xdr:spPr>
        <a:xfrm>
          <a:off x="16482392" y="2222499"/>
          <a:ext cx="2056847" cy="499308"/>
        </a:xfrm>
        <a:prstGeom prst="rect">
          <a:avLst/>
        </a:prstGeom>
      </xdr:spPr>
    </xdr:pic>
    <xdr:clientData/>
  </xdr:twoCellAnchor>
  <xdr:twoCellAnchor editAs="oneCell">
    <xdr:from>
      <xdr:col>10</xdr:col>
      <xdr:colOff>276086</xdr:colOff>
      <xdr:row>10</xdr:row>
      <xdr:rowOff>13804</xdr:rowOff>
    </xdr:from>
    <xdr:to>
      <xdr:col>15</xdr:col>
      <xdr:colOff>55216</xdr:colOff>
      <xdr:row>10</xdr:row>
      <xdr:rowOff>632093</xdr:rowOff>
    </xdr:to>
    <xdr:pic>
      <xdr:nvPicPr>
        <xdr:cNvPr id="3" name="2 Imagen" descr="CodeCogsEqn (1).png"/>
        <xdr:cNvPicPr>
          <a:picLocks noChangeAspect="1"/>
        </xdr:cNvPicPr>
      </xdr:nvPicPr>
      <xdr:blipFill>
        <a:blip xmlns:r="http://schemas.openxmlformats.org/officeDocument/2006/relationships" r:embed="rId2"/>
        <a:stretch>
          <a:fillRect/>
        </a:stretch>
      </xdr:blipFill>
      <xdr:spPr>
        <a:xfrm>
          <a:off x="16648043" y="2981739"/>
          <a:ext cx="2043043" cy="618289"/>
        </a:xfrm>
        <a:prstGeom prst="rect">
          <a:avLst/>
        </a:prstGeom>
      </xdr:spPr>
    </xdr:pic>
    <xdr:clientData/>
  </xdr:twoCellAnchor>
  <xdr:twoCellAnchor editAs="oneCell">
    <xdr:from>
      <xdr:col>10</xdr:col>
      <xdr:colOff>262283</xdr:colOff>
      <xdr:row>11</xdr:row>
      <xdr:rowOff>70339</xdr:rowOff>
    </xdr:from>
    <xdr:to>
      <xdr:col>10</xdr:col>
      <xdr:colOff>1946413</xdr:colOff>
      <xdr:row>11</xdr:row>
      <xdr:rowOff>719565</xdr:rowOff>
    </xdr:to>
    <xdr:pic>
      <xdr:nvPicPr>
        <xdr:cNvPr id="4" name="3 Imagen" descr="CodeCogsEqn (2).png"/>
        <xdr:cNvPicPr>
          <a:picLocks noChangeAspect="1"/>
        </xdr:cNvPicPr>
      </xdr:nvPicPr>
      <xdr:blipFill>
        <a:blip xmlns:r="http://schemas.openxmlformats.org/officeDocument/2006/relationships" r:embed="rId3"/>
        <a:stretch>
          <a:fillRect/>
        </a:stretch>
      </xdr:blipFill>
      <xdr:spPr>
        <a:xfrm>
          <a:off x="16634240" y="3673274"/>
          <a:ext cx="1684130" cy="649226"/>
        </a:xfrm>
        <a:prstGeom prst="rect">
          <a:avLst/>
        </a:prstGeom>
      </xdr:spPr>
    </xdr:pic>
    <xdr:clientData/>
  </xdr:twoCellAnchor>
  <xdr:twoCellAnchor editAs="oneCell">
    <xdr:from>
      <xdr:col>10</xdr:col>
      <xdr:colOff>207066</xdr:colOff>
      <xdr:row>12</xdr:row>
      <xdr:rowOff>179456</xdr:rowOff>
    </xdr:from>
    <xdr:to>
      <xdr:col>10</xdr:col>
      <xdr:colOff>1978512</xdr:colOff>
      <xdr:row>12</xdr:row>
      <xdr:rowOff>927073</xdr:rowOff>
    </xdr:to>
    <xdr:pic>
      <xdr:nvPicPr>
        <xdr:cNvPr id="5" name="4 Imagen" descr="CodeCogsEqn (3).png"/>
        <xdr:cNvPicPr>
          <a:picLocks noChangeAspect="1"/>
        </xdr:cNvPicPr>
      </xdr:nvPicPr>
      <xdr:blipFill>
        <a:blip xmlns:r="http://schemas.openxmlformats.org/officeDocument/2006/relationships" r:embed="rId4"/>
        <a:stretch>
          <a:fillRect/>
        </a:stretch>
      </xdr:blipFill>
      <xdr:spPr>
        <a:xfrm>
          <a:off x="16579023" y="4527826"/>
          <a:ext cx="1771446" cy="747617"/>
        </a:xfrm>
        <a:prstGeom prst="rect">
          <a:avLst/>
        </a:prstGeom>
      </xdr:spPr>
    </xdr:pic>
    <xdr:clientData/>
  </xdr:twoCellAnchor>
  <xdr:twoCellAnchor editAs="oneCell">
    <xdr:from>
      <xdr:col>10</xdr:col>
      <xdr:colOff>276087</xdr:colOff>
      <xdr:row>13</xdr:row>
      <xdr:rowOff>69022</xdr:rowOff>
    </xdr:from>
    <xdr:to>
      <xdr:col>10</xdr:col>
      <xdr:colOff>1792670</xdr:colOff>
      <xdr:row>13</xdr:row>
      <xdr:rowOff>662609</xdr:rowOff>
    </xdr:to>
    <xdr:pic>
      <xdr:nvPicPr>
        <xdr:cNvPr id="6" name="5 Imagen" descr="CodeCogsEqn (4).png"/>
        <xdr:cNvPicPr>
          <a:picLocks noChangeAspect="1"/>
        </xdr:cNvPicPr>
      </xdr:nvPicPr>
      <xdr:blipFill>
        <a:blip xmlns:r="http://schemas.openxmlformats.org/officeDocument/2006/relationships" r:embed="rId5"/>
        <a:stretch>
          <a:fillRect/>
        </a:stretch>
      </xdr:blipFill>
      <xdr:spPr>
        <a:xfrm>
          <a:off x="16648044" y="5466522"/>
          <a:ext cx="1516583" cy="593587"/>
        </a:xfrm>
        <a:prstGeom prst="rect">
          <a:avLst/>
        </a:prstGeom>
      </xdr:spPr>
    </xdr:pic>
    <xdr:clientData/>
  </xdr:twoCellAnchor>
  <xdr:twoCellAnchor editAs="oneCell">
    <xdr:from>
      <xdr:col>10</xdr:col>
      <xdr:colOff>289892</xdr:colOff>
      <xdr:row>14</xdr:row>
      <xdr:rowOff>13805</xdr:rowOff>
    </xdr:from>
    <xdr:to>
      <xdr:col>10</xdr:col>
      <xdr:colOff>1822174</xdr:colOff>
      <xdr:row>14</xdr:row>
      <xdr:rowOff>745855</xdr:rowOff>
    </xdr:to>
    <xdr:pic>
      <xdr:nvPicPr>
        <xdr:cNvPr id="7" name="6 Imagen" descr="CodeCogsEqn (5).png"/>
        <xdr:cNvPicPr>
          <a:picLocks noChangeAspect="1"/>
        </xdr:cNvPicPr>
      </xdr:nvPicPr>
      <xdr:blipFill>
        <a:blip xmlns:r="http://schemas.openxmlformats.org/officeDocument/2006/relationships" r:embed="rId6"/>
        <a:stretch>
          <a:fillRect/>
        </a:stretch>
      </xdr:blipFill>
      <xdr:spPr>
        <a:xfrm>
          <a:off x="16661849" y="6156740"/>
          <a:ext cx="1532282" cy="732050"/>
        </a:xfrm>
        <a:prstGeom prst="rect">
          <a:avLst/>
        </a:prstGeom>
      </xdr:spPr>
    </xdr:pic>
    <xdr:clientData/>
  </xdr:twoCellAnchor>
  <xdr:twoCellAnchor editAs="oneCell">
    <xdr:from>
      <xdr:col>10</xdr:col>
      <xdr:colOff>441740</xdr:colOff>
      <xdr:row>15</xdr:row>
      <xdr:rowOff>41413</xdr:rowOff>
    </xdr:from>
    <xdr:to>
      <xdr:col>10</xdr:col>
      <xdr:colOff>1808370</xdr:colOff>
      <xdr:row>15</xdr:row>
      <xdr:rowOff>765978</xdr:rowOff>
    </xdr:to>
    <xdr:pic>
      <xdr:nvPicPr>
        <xdr:cNvPr id="8" name="7 Imagen" descr="CodeCogsEqn (7).png"/>
        <xdr:cNvPicPr>
          <a:picLocks noChangeAspect="1"/>
        </xdr:cNvPicPr>
      </xdr:nvPicPr>
      <xdr:blipFill>
        <a:blip xmlns:r="http://schemas.openxmlformats.org/officeDocument/2006/relationships" r:embed="rId7"/>
        <a:stretch>
          <a:fillRect/>
        </a:stretch>
      </xdr:blipFill>
      <xdr:spPr>
        <a:xfrm>
          <a:off x="16813697" y="6971196"/>
          <a:ext cx="1366630" cy="724565"/>
        </a:xfrm>
        <a:prstGeom prst="rect">
          <a:avLst/>
        </a:prstGeom>
      </xdr:spPr>
    </xdr:pic>
    <xdr:clientData/>
  </xdr:twoCellAnchor>
  <xdr:twoCellAnchor editAs="oneCell">
    <xdr:from>
      <xdr:col>10</xdr:col>
      <xdr:colOff>220869</xdr:colOff>
      <xdr:row>16</xdr:row>
      <xdr:rowOff>13804</xdr:rowOff>
    </xdr:from>
    <xdr:to>
      <xdr:col>10</xdr:col>
      <xdr:colOff>1684129</xdr:colOff>
      <xdr:row>17</xdr:row>
      <xdr:rowOff>25250</xdr:rowOff>
    </xdr:to>
    <xdr:pic>
      <xdr:nvPicPr>
        <xdr:cNvPr id="9" name="8 Imagen" descr="CodeCogsEqn (6).png"/>
        <xdr:cNvPicPr>
          <a:picLocks noChangeAspect="1"/>
        </xdr:cNvPicPr>
      </xdr:nvPicPr>
      <xdr:blipFill>
        <a:blip xmlns:r="http://schemas.openxmlformats.org/officeDocument/2006/relationships" r:embed="rId8"/>
        <a:stretch>
          <a:fillRect/>
        </a:stretch>
      </xdr:blipFill>
      <xdr:spPr>
        <a:xfrm>
          <a:off x="16592826" y="7744239"/>
          <a:ext cx="1463260" cy="618837"/>
        </a:xfrm>
        <a:prstGeom prst="rect">
          <a:avLst/>
        </a:prstGeom>
      </xdr:spPr>
    </xdr:pic>
    <xdr:clientData/>
  </xdr:twoCellAnchor>
  <xdr:twoCellAnchor editAs="oneCell">
    <xdr:from>
      <xdr:col>10</xdr:col>
      <xdr:colOff>96631</xdr:colOff>
      <xdr:row>17</xdr:row>
      <xdr:rowOff>82826</xdr:rowOff>
    </xdr:from>
    <xdr:to>
      <xdr:col>10</xdr:col>
      <xdr:colOff>1936171</xdr:colOff>
      <xdr:row>17</xdr:row>
      <xdr:rowOff>786848</xdr:rowOff>
    </xdr:to>
    <xdr:pic>
      <xdr:nvPicPr>
        <xdr:cNvPr id="10" name="9 Imagen" descr="CodeCogsEqn (8).png"/>
        <xdr:cNvPicPr>
          <a:picLocks noChangeAspect="1"/>
        </xdr:cNvPicPr>
      </xdr:nvPicPr>
      <xdr:blipFill>
        <a:blip xmlns:r="http://schemas.openxmlformats.org/officeDocument/2006/relationships" r:embed="rId9"/>
        <a:stretch>
          <a:fillRect/>
        </a:stretch>
      </xdr:blipFill>
      <xdr:spPr>
        <a:xfrm>
          <a:off x="16468588" y="8420652"/>
          <a:ext cx="1839540" cy="704022"/>
        </a:xfrm>
        <a:prstGeom prst="rect">
          <a:avLst/>
        </a:prstGeom>
      </xdr:spPr>
    </xdr:pic>
    <xdr:clientData/>
  </xdr:twoCellAnchor>
  <xdr:twoCellAnchor editAs="oneCell">
    <xdr:from>
      <xdr:col>10</xdr:col>
      <xdr:colOff>193262</xdr:colOff>
      <xdr:row>18</xdr:row>
      <xdr:rowOff>78688</xdr:rowOff>
    </xdr:from>
    <xdr:to>
      <xdr:col>10</xdr:col>
      <xdr:colOff>2070653</xdr:colOff>
      <xdr:row>19</xdr:row>
      <xdr:rowOff>32076</xdr:rowOff>
    </xdr:to>
    <xdr:pic>
      <xdr:nvPicPr>
        <xdr:cNvPr id="11" name="10 Imagen" descr="CodeCogsEqn (9).png"/>
        <xdr:cNvPicPr>
          <a:picLocks noChangeAspect="1"/>
        </xdr:cNvPicPr>
      </xdr:nvPicPr>
      <xdr:blipFill>
        <a:blip xmlns:r="http://schemas.openxmlformats.org/officeDocument/2006/relationships" r:embed="rId10"/>
        <a:stretch>
          <a:fillRect/>
        </a:stretch>
      </xdr:blipFill>
      <xdr:spPr>
        <a:xfrm>
          <a:off x="16565219" y="9286188"/>
          <a:ext cx="1877391" cy="56077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962025</xdr:rowOff>
        </xdr:from>
        <xdr:to>
          <xdr:col>2</xdr:col>
          <xdr:colOff>2028825</xdr:colOff>
          <xdr:row>15</xdr:row>
          <xdr:rowOff>1419225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2019300</xdr:colOff>
          <xdr:row>15</xdr:row>
          <xdr:rowOff>962025</xdr:rowOff>
        </xdr:from>
        <xdr:to>
          <xdr:col>3</xdr:col>
          <xdr:colOff>1657350</xdr:colOff>
          <xdr:row>15</xdr:row>
          <xdr:rowOff>1419225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962025</xdr:rowOff>
        </xdr:from>
        <xdr:to>
          <xdr:col>4</xdr:col>
          <xdr:colOff>1666875</xdr:colOff>
          <xdr:row>15</xdr:row>
          <xdr:rowOff>1419225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962025</xdr:rowOff>
        </xdr:from>
        <xdr:to>
          <xdr:col>5</xdr:col>
          <xdr:colOff>1666875</xdr:colOff>
          <xdr:row>15</xdr:row>
          <xdr:rowOff>1419225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xdr:colOff>
          <xdr:row>4</xdr:row>
          <xdr:rowOff>9525</xdr:rowOff>
        </xdr:from>
        <xdr:to>
          <xdr:col>2</xdr:col>
          <xdr:colOff>2066925</xdr:colOff>
          <xdr:row>4</xdr:row>
          <xdr:rowOff>466725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2085975</xdr:colOff>
          <xdr:row>4</xdr:row>
          <xdr:rowOff>9525</xdr:rowOff>
        </xdr:from>
        <xdr:to>
          <xdr:col>3</xdr:col>
          <xdr:colOff>1724025</xdr:colOff>
          <xdr:row>4</xdr:row>
          <xdr:rowOff>466725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xdr:row>
          <xdr:rowOff>9525</xdr:rowOff>
        </xdr:from>
        <xdr:to>
          <xdr:col>5</xdr:col>
          <xdr:colOff>9525</xdr:colOff>
          <xdr:row>4</xdr:row>
          <xdr:rowOff>466725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69" zoomScaleNormal="69" zoomScalePageLayoutView="140" workbookViewId="0">
      <pane ySplit="9" topLeftCell="A10" activePane="bottomLeft" state="frozen"/>
      <selection pane="bottomLeft" activeCell="J10" sqref="J10:J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6">
        <v>7</v>
      </c>
      <c r="D3" s="87"/>
      <c r="F3" s="79"/>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6" t="s">
        <v>190</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8" t="s">
        <v>187</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3"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67.5" customHeight="1" x14ac:dyDescent="0.25">
      <c r="A10" s="12" t="str">
        <f>IF(OR(B10&lt;&gt;"",J10&lt;&gt;""),"IMG01","")</f>
        <v>IMG01</v>
      </c>
      <c r="B10" s="62" t="s">
        <v>191</v>
      </c>
      <c r="C10" s="20" t="str">
        <f t="shared" ref="C10:C41" si="0">IF(OR(B10&lt;&gt;"",J10&lt;&gt;""),IF($G$4="Recurso",CONCATENATE($G$4," ",$G$5),$G$4),"")</f>
        <v>Recurso M5A</v>
      </c>
      <c r="D10" s="63" t="s">
        <v>188</v>
      </c>
      <c r="E10" s="63" t="s">
        <v>155</v>
      </c>
      <c r="F10" s="13" t="str">
        <f t="shared" ref="F10" ca="1" si="1">IF(OR(B10&lt;&gt;"",J10&lt;&gt;""),CONCATENATE($C$7,"_",$A10,IF($G$4="Cuaderno de Estudio","_small",CONCATENATE(IF(I10="","","n"),IF(LEFT($G$5,1)="F",".jpg",".png")))),"")</f>
        <v>MA_07_06_REC300_IMG01n.png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MA_07_06_REC300_IMG01a.png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192</v>
      </c>
      <c r="K10" s="64"/>
      <c r="O10" s="2" t="str">
        <f>'Definición técnica de imagenes'!A12</f>
        <v>M12D</v>
      </c>
    </row>
    <row r="11" spans="1:16" s="11" customFormat="1" ht="49.5" customHeight="1" x14ac:dyDescent="0.25">
      <c r="A11" s="12" t="str">
        <f t="shared" ref="A11:A18" si="3">IF(OR(B11&lt;&gt;"",J11&lt;&gt;""),CONCATENATE(LEFT(A10,3),IF(MID(A10,4,2)+1&lt;10,CONCATENATE("0",MID(A10,4,2)+1))),"")</f>
        <v>IMG02</v>
      </c>
      <c r="B11" s="62" t="s">
        <v>191</v>
      </c>
      <c r="C11" s="20" t="str">
        <f t="shared" si="0"/>
        <v>Recurso M5A</v>
      </c>
      <c r="D11" s="63" t="s">
        <v>188</v>
      </c>
      <c r="E11" s="63" t="s">
        <v>155</v>
      </c>
      <c r="F11" s="13" t="str">
        <f t="shared" ref="F11:F74" ca="1" si="4">IF(OR(B11&lt;&gt;"",J11&lt;&gt;""),CONCATENATE($C$7,"_",$A11,IF($G$4="Cuaderno de Estudio","_small",CONCATENATE(IF(I11="","","n"),IF(LEFT($G$5,1)="F",".jpg",".png")))),"")</f>
        <v>MA_07_06_REC300_IMG02n.png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MA_07_06_REC300_IMG02a.png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3" t="s">
        <v>193</v>
      </c>
      <c r="K11" s="65"/>
      <c r="O11" s="2" t="str">
        <f>'Definición técnica de imagenes'!A13</f>
        <v>M101</v>
      </c>
    </row>
    <row r="12" spans="1:16" s="11" customFormat="1" ht="58.5" customHeight="1" x14ac:dyDescent="0.25">
      <c r="A12" s="12" t="str">
        <f t="shared" si="3"/>
        <v>IMG03</v>
      </c>
      <c r="B12" s="62" t="s">
        <v>191</v>
      </c>
      <c r="C12" s="20" t="str">
        <f t="shared" si="0"/>
        <v>Recurso M5A</v>
      </c>
      <c r="D12" s="63" t="s">
        <v>188</v>
      </c>
      <c r="E12" s="63" t="s">
        <v>155</v>
      </c>
      <c r="F12" s="13" t="str">
        <f t="shared" ca="1" si="4"/>
        <v>MA_07_06_REC300_IMG03n.png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MA_07_06_REC300_IMG03a.png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3" t="s">
        <v>194</v>
      </c>
      <c r="K12" s="64"/>
      <c r="O12" s="2" t="str">
        <f>'Definición técnica de imagenes'!A18</f>
        <v>Diaporama F1</v>
      </c>
    </row>
    <row r="13" spans="1:16" s="11" customFormat="1" ht="82.5" customHeight="1" x14ac:dyDescent="0.25">
      <c r="A13" s="12" t="str">
        <f t="shared" si="3"/>
        <v>IMG04</v>
      </c>
      <c r="B13" s="62" t="s">
        <v>191</v>
      </c>
      <c r="C13" s="20" t="str">
        <f t="shared" si="0"/>
        <v>Recurso M5A</v>
      </c>
      <c r="D13" s="63" t="s">
        <v>188</v>
      </c>
      <c r="E13" s="63" t="s">
        <v>155</v>
      </c>
      <c r="F13" s="13" t="str">
        <f t="shared" ca="1" si="4"/>
        <v>MA_07_06_REC300_IMG04n.png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MA_07_06_REC300_IMG04a.png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3" t="s">
        <v>195</v>
      </c>
      <c r="K13" s="64"/>
      <c r="O13" s="2" t="str">
        <f>'Definición técnica de imagenes'!A19</f>
        <v>F4</v>
      </c>
    </row>
    <row r="14" spans="1:16" s="11" customFormat="1" ht="58.5" customHeight="1" x14ac:dyDescent="0.25">
      <c r="A14" s="12" t="str">
        <f t="shared" si="3"/>
        <v>IMG05</v>
      </c>
      <c r="B14" s="62" t="s">
        <v>191</v>
      </c>
      <c r="C14" s="20" t="str">
        <f t="shared" si="0"/>
        <v>Recurso M5A</v>
      </c>
      <c r="D14" s="63" t="s">
        <v>188</v>
      </c>
      <c r="E14" s="63" t="s">
        <v>155</v>
      </c>
      <c r="F14" s="13" t="str">
        <f t="shared" ca="1" si="4"/>
        <v>MA_07_06_REC300_IMG05n.png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MA_07_06_REC300_IMG05a.png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3" t="s">
        <v>196</v>
      </c>
      <c r="K14" s="64"/>
      <c r="O14" s="2" t="str">
        <f>'Definición técnica de imagenes'!A22</f>
        <v>F6</v>
      </c>
    </row>
    <row r="15" spans="1:16" s="11" customFormat="1" ht="61.5" customHeight="1" x14ac:dyDescent="0.25">
      <c r="A15" s="12" t="str">
        <f t="shared" si="3"/>
        <v>IMG06</v>
      </c>
      <c r="B15" s="62" t="s">
        <v>191</v>
      </c>
      <c r="C15" s="20" t="str">
        <f t="shared" si="0"/>
        <v>Recurso M5A</v>
      </c>
      <c r="D15" s="63" t="s">
        <v>188</v>
      </c>
      <c r="E15" s="63" t="s">
        <v>155</v>
      </c>
      <c r="F15" s="13" t="str">
        <f t="shared" ca="1" si="4"/>
        <v>MA_07_06_REC300_IMG06n.png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MA_07_06_REC300_IMG06a.png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3" t="s">
        <v>197</v>
      </c>
      <c r="K15" s="66"/>
      <c r="O15" s="2" t="str">
        <f>'Definición técnica de imagenes'!A24</f>
        <v>F6B</v>
      </c>
    </row>
    <row r="16" spans="1:16" s="11" customFormat="1" ht="63" customHeight="1" x14ac:dyDescent="0.3">
      <c r="A16" s="12" t="str">
        <f t="shared" si="3"/>
        <v>IMG07</v>
      </c>
      <c r="B16" s="62" t="s">
        <v>191</v>
      </c>
      <c r="C16" s="20" t="str">
        <f t="shared" si="0"/>
        <v>Recurso M5A</v>
      </c>
      <c r="D16" s="63" t="s">
        <v>188</v>
      </c>
      <c r="E16" s="63" t="s">
        <v>155</v>
      </c>
      <c r="F16" s="13" t="str">
        <f t="shared" ca="1" si="4"/>
        <v>MA_07_06_REC300_IMG07n.png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MA_07_06_REC300_IMG07a.png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3" t="s">
        <v>198</v>
      </c>
      <c r="K16" s="67"/>
      <c r="O16" s="2" t="str">
        <f>'Definición técnica de imagenes'!A25</f>
        <v>F7</v>
      </c>
    </row>
    <row r="17" spans="1:15" s="11" customFormat="1" ht="48" customHeight="1" x14ac:dyDescent="0.25">
      <c r="A17" s="12" t="str">
        <f t="shared" si="3"/>
        <v>IMG08</v>
      </c>
      <c r="B17" s="62" t="s">
        <v>191</v>
      </c>
      <c r="C17" s="20" t="str">
        <f t="shared" si="0"/>
        <v>Recurso M5A</v>
      </c>
      <c r="D17" s="63" t="s">
        <v>188</v>
      </c>
      <c r="E17" s="63" t="s">
        <v>155</v>
      </c>
      <c r="F17" s="13" t="str">
        <f t="shared" ca="1" si="4"/>
        <v>MA_07_06_REC300_IMG08n.png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MA_07_06_REC300_IMG08a.png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3" t="s">
        <v>199</v>
      </c>
      <c r="K17" s="66"/>
      <c r="O17" s="2" t="str">
        <f>'Definición técnica de imagenes'!A27</f>
        <v>F7B</v>
      </c>
    </row>
    <row r="18" spans="1:15" s="11" customFormat="1" ht="68.25" customHeight="1" x14ac:dyDescent="0.25">
      <c r="A18" s="12" t="str">
        <f t="shared" si="3"/>
        <v>IMG09</v>
      </c>
      <c r="B18" s="62" t="s">
        <v>191</v>
      </c>
      <c r="C18" s="20" t="str">
        <f t="shared" si="0"/>
        <v>Recurso M5A</v>
      </c>
      <c r="D18" s="63" t="s">
        <v>188</v>
      </c>
      <c r="E18" s="63" t="s">
        <v>155</v>
      </c>
      <c r="F18" s="13" t="str">
        <f t="shared" ca="1" si="4"/>
        <v>MA_07_06_REC300_IMG09n.png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MA_07_06_REC300_IMG09a.png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3" t="s">
        <v>200</v>
      </c>
      <c r="K18" s="66"/>
      <c r="O18" s="2" t="str">
        <f>'Definición técnica de imagenes'!A30</f>
        <v>F8</v>
      </c>
    </row>
    <row r="19" spans="1:15" s="11" customFormat="1" ht="48" customHeight="1" x14ac:dyDescent="0.3">
      <c r="A19" s="12" t="str">
        <f t="shared" ref="A19:A50" si="6">IF(OR(B19&lt;&gt;"",J19&lt;&gt;""),CONCATENATE(LEFT(A18,3),IF(MID(A18,4,2)+1&lt;10,CONCATENATE("0",MID(A18,4,2)+1),MID(A18,4,2)+1)),"")</f>
        <v>IMG10</v>
      </c>
      <c r="B19" s="62" t="s">
        <v>191</v>
      </c>
      <c r="C19" s="20" t="str">
        <f t="shared" si="0"/>
        <v>Recurso M5A</v>
      </c>
      <c r="D19" s="63" t="s">
        <v>188</v>
      </c>
      <c r="E19" s="63" t="s">
        <v>155</v>
      </c>
      <c r="F19" s="13" t="str">
        <f t="shared" ca="1" si="4"/>
        <v>MA_07_06_REC300_IMG10n.png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MA_07_06_REC300_IMG10a.png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3" t="s">
        <v>201</v>
      </c>
      <c r="K19" s="67"/>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2" t="s">
        <v>38</v>
      </c>
      <c r="B1" s="93"/>
      <c r="C1" s="93"/>
      <c r="D1" s="93"/>
      <c r="E1" s="93"/>
      <c r="F1" s="94"/>
    </row>
    <row r="2" spans="1:11" x14ac:dyDescent="0.25">
      <c r="A2" s="30" t="s">
        <v>42</v>
      </c>
      <c r="B2" s="31"/>
      <c r="C2" s="95" t="s">
        <v>13</v>
      </c>
      <c r="D2" s="96"/>
      <c r="E2" s="97"/>
      <c r="F2" s="32"/>
    </row>
    <row r="3" spans="1:11" ht="63" x14ac:dyDescent="0.25">
      <c r="A3" s="33" t="s">
        <v>43</v>
      </c>
      <c r="B3" s="31"/>
      <c r="C3" s="101" t="s">
        <v>14</v>
      </c>
      <c r="D3" s="102"/>
      <c r="E3" s="103"/>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4" t="str">
        <f>CONCATENATE(H21,"_",I21,"_",J21,"_CO")</f>
        <v>LE_07_04_CO</v>
      </c>
      <c r="E5" s="105"/>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0" t="str">
        <f>CONCATENATE("SolicitudGrafica_",D5,".xls")</f>
        <v>SolicitudGrafica_LE_07_04_CO.xls</v>
      </c>
      <c r="E7" s="90"/>
      <c r="F7" s="91"/>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2" t="s">
        <v>41</v>
      </c>
      <c r="B13" s="93"/>
      <c r="C13" s="93"/>
      <c r="D13" s="93"/>
      <c r="E13" s="93"/>
      <c r="F13" s="94"/>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5" t="s">
        <v>49</v>
      </c>
      <c r="D15" s="96"/>
      <c r="E15" s="96"/>
      <c r="F15" s="97"/>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8" t="str">
        <f>CONCATENATE(H21,"_",I21,"_",J21,"_",K45)</f>
        <v>LE_07_04_REC10</v>
      </c>
      <c r="E17" s="99"/>
      <c r="F17" s="100"/>
      <c r="J17" s="22">
        <v>14</v>
      </c>
      <c r="K17" s="22">
        <v>14</v>
      </c>
    </row>
    <row r="18" spans="1:11" ht="79.5" thickBot="1" x14ac:dyDescent="0.3">
      <c r="A18" s="33" t="s">
        <v>48</v>
      </c>
      <c r="B18" s="31"/>
      <c r="C18" s="59" t="s">
        <v>120</v>
      </c>
      <c r="D18" s="90" t="str">
        <f>CONCATENATE("SolicitudGrafica_",D17,".xls")</f>
        <v>SolicitudGrafica_LE_07_04_REC10.xls</v>
      </c>
      <c r="E18" s="90"/>
      <c r="F18" s="91"/>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962025</xdr:rowOff>
                  </from>
                  <to>
                    <xdr:col>2</xdr:col>
                    <xdr:colOff>2028825</xdr:colOff>
                    <xdr:row>15</xdr:row>
                    <xdr:rowOff>1419225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2019300</xdr:colOff>
                    <xdr:row>15</xdr:row>
                    <xdr:rowOff>962025</xdr:rowOff>
                  </from>
                  <to>
                    <xdr:col>3</xdr:col>
                    <xdr:colOff>1657350</xdr:colOff>
                    <xdr:row>15</xdr:row>
                    <xdr:rowOff>1419225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962025</xdr:rowOff>
                  </from>
                  <to>
                    <xdr:col>4</xdr:col>
                    <xdr:colOff>1666875</xdr:colOff>
                    <xdr:row>15</xdr:row>
                    <xdr:rowOff>1419225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962025</xdr:rowOff>
                  </from>
                  <to>
                    <xdr:col>5</xdr:col>
                    <xdr:colOff>1666875</xdr:colOff>
                    <xdr:row>15</xdr:row>
                    <xdr:rowOff>1419225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38100</xdr:colOff>
                    <xdr:row>4</xdr:row>
                    <xdr:rowOff>9525</xdr:rowOff>
                  </from>
                  <to>
                    <xdr:col>2</xdr:col>
                    <xdr:colOff>2066925</xdr:colOff>
                    <xdr:row>4</xdr:row>
                    <xdr:rowOff>466725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2085975</xdr:colOff>
                    <xdr:row>4</xdr:row>
                    <xdr:rowOff>9525</xdr:rowOff>
                  </from>
                  <to>
                    <xdr:col>3</xdr:col>
                    <xdr:colOff>1724025</xdr:colOff>
                    <xdr:row>4</xdr:row>
                    <xdr:rowOff>466725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28575</xdr:colOff>
                    <xdr:row>4</xdr:row>
                    <xdr:rowOff>9525</xdr:rowOff>
                  </from>
                  <to>
                    <xdr:col>5</xdr:col>
                    <xdr:colOff>9525</xdr:colOff>
                    <xdr:row>4</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7" t="s">
        <v>56</v>
      </c>
      <c r="B1" s="107" t="s">
        <v>149</v>
      </c>
      <c r="C1" s="107" t="s">
        <v>63</v>
      </c>
      <c r="D1" s="107" t="s">
        <v>64</v>
      </c>
      <c r="E1" s="107" t="s">
        <v>5</v>
      </c>
      <c r="F1" s="107" t="s">
        <v>65</v>
      </c>
      <c r="G1" s="107" t="s">
        <v>66</v>
      </c>
      <c r="H1" s="106" t="s">
        <v>68</v>
      </c>
      <c r="I1" s="106"/>
    </row>
    <row r="2" spans="1:10" x14ac:dyDescent="0.25">
      <c r="A2" s="107"/>
      <c r="B2" s="107"/>
      <c r="C2" s="107"/>
      <c r="D2" s="107"/>
      <c r="E2" s="107"/>
      <c r="F2" s="107"/>
      <c r="G2" s="107"/>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2"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6" customFormat="1" ht="14.65" customHeight="1" x14ac:dyDescent="0.25">
      <c r="A15" s="74" t="s">
        <v>96</v>
      </c>
      <c r="B15" s="74"/>
      <c r="C15" s="74" t="s">
        <v>97</v>
      </c>
      <c r="D15" s="75" t="s">
        <v>98</v>
      </c>
      <c r="E15" s="74" t="s">
        <v>93</v>
      </c>
      <c r="F15" s="74" t="s">
        <v>117</v>
      </c>
      <c r="G15" s="74"/>
      <c r="H15" s="75" t="s">
        <v>122</v>
      </c>
      <c r="I15" s="74"/>
      <c r="J15" s="76"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1"/>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1"/>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2016-02-04T23:49:16Z</dcterms:modified>
</cp:coreProperties>
</file>