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4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<sst xmlns="http://schemas.openxmlformats.org/spreadsheetml/2006/main" count="412" uniqueCount="204">
  <si>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</si>
  <si>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</si>
  <si>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</si>
  <si>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</si>
  <si>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</si>
  <si>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</si>
  <si>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</si>
  <si>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</si>
  <si>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</si>
  <si>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</si>
  <si>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</si>
  <si>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</si>
  <si>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</si>
  <si>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</si>
  <si>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</si>
  <si>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</si>
  <si>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</si>
  <si>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</si>
  <si>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</si>
  <si>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</si>
  <si>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</si>
  <si>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</si>
  <si>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</si>
  <si>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</si>
  <si>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</si>
  <si>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</si>
  <si>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</si>
  <si>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</si>
  <si>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</si>
  <si>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</si>
  <si>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</si>
  <si>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</si>
  <si>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</si>
  <si>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</si>
  <si>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</si>
  <si>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</si>
  <si>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</si>
  <si>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</si>
  <si>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</si>
  <si>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</si>
  <si>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</si>
  <si>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</si>
  <si>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</si>
  <si>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</si>
  <si>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</si>
  <si>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</si>
  <si>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</si>
  <si>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</si>
  <si>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</si>
  <si>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</si>
  <si>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</si>
  <si>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</si>
  <si>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</si>
  <si>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</si>
  <si>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</si>
  <si>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</si>
  <si>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</si>
  <si>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</si>
  <si>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</si>
  <si>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</si>
  <si>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</si>
  <si>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</si>
  <si>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</si>
  <si>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</si>
  <si>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</si>
  <si>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</si>
  <si>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</si>
  <si>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</si>
  <si>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</si>
  <si>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</si>
  <si>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</si>
  <si>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</si>
  <si>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</si>
  <si>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</si>
  <si>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</si>
  <si>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</si>
  <si>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</si>
  <si>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</si>
  <si>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</si>
  <si>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</si>
  <si>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</si>
  <si>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</si>
  <si>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</si>
  <si>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</si>
  <si>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</si>
  <si>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</si>
  <si>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</si>
  <si>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</si>
  <si>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</si>
  <si>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</si>
  <si>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</si>
  <si>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</si>
  <si>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</si>
  <si>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</si>
  <si>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</si>
  <si>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</si>
  <si>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</si>
  <si>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</si>
  <si>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</si>
  <si>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</si>
  <si>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</si>
  <si>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</si>
  <si>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</si>
  <si>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</si>
  <si>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</si>
  <si>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</si>
  <si>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</si>
  <si>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</si>
  <si>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</si>
  <si>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</si>
  <si>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</si>
  <si>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</si>
  <si>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</si>
  <si>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</si>
  <si>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</si>
  <si>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</si>
  <si>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</si>
  <si>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</si>
  <si>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</si>
  <si>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</si>
  <si>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</si>
  <si>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</si>
  <si>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</si>
  <si>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</si>
  <si>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</si>
  <si>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</si>
  <si>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</si>
  <si>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</si>
  <si>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</si>
  <si>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</si>
  <si>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</si>
  <si>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</si>
  <si>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</si>
  <si>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</si>
  <si>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</si>
  <si>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</si>
  <si>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</si>
  <si>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</si>
  <si>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</si>
  <si>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</si>
  <si>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</si>
  <si>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</si>
  <si>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</si>
  <si>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</si>
  <si>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</si>
  <si>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</si>
  <si>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</si>
  <si>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</si>
  <si>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</si>
  <si>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</si>
  <si>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</si>
  <si>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</si>
  <si>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</si>
  <si>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</si>
  <si>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</si>
  <si>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</si>
  <si>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</si>
  <si>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</si>
  <si>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</si>
  <si>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</si>
  <si>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</si>
  <si>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</si>
  <si>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</si>
  <si>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</si>
  <si>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</si>
  <si>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</si>
  <si>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</si>
  <si>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</si>
  <si>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</si>
  <si>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</si>
  <si>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</si>
  <si>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</si>
  <si>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</si>
  <si>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</si>
  <si>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</si>
  <si>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</si>
  <si>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</si>
  <si>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</si>
  <si>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</si>
  <si>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</si>
  <si>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</si>
  <si>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</si>
  <si>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</si>
  <si>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</si>
  <si>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</si>
  <si>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</si>
  <si>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</si>
  <si>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</si>
  <si>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ver observaciones</t>
  </si>
  <si>
    <t>MA_07_06_REC80</t>
  </si>
  <si>
    <t>Fotografía</t>
  </si>
  <si>
    <t>Cambiar el símbolo se suma (+) por un símbolo de multiplicación (x)</t>
  </si>
  <si>
    <t>Ilustración</t>
  </si>
  <si>
    <t>De la carpeta de fórmulas:
Fórmula 01</t>
  </si>
  <si>
    <t>De la carpeta de fórmulas:
Fórmula 02</t>
  </si>
  <si>
    <t>De la carpeta de fórmulas:
Fórmula 03</t>
  </si>
  <si>
    <t>De la carpeta de fórmulas:
Fórmula 04</t>
  </si>
  <si>
    <t>De la carpeta de fórmulas:
Fórmula 05</t>
  </si>
  <si>
    <t>De la carpeta de fórmulas:
Fórmula 06</t>
  </si>
  <si>
    <t>De la carpeta de fórmulas:
Fórmula 07</t>
  </si>
  <si>
    <t>De la carpeta de fórmulas:
Fórmula 08</t>
  </si>
  <si>
    <t>De la carpeta de fórmulas:
Fórmula 09</t>
  </si>
  <si>
    <t>De la carpeta de fórmulas:
Fórmula 10</t>
  </si>
  <si>
    <t>De la carpeta de fórmulas:
Fórmula 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</si>
</sst>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17</xdr:col>
      <xdr:colOff>371475</xdr:colOff>
      <xdr:row>9</xdr:row>
      <xdr:rowOff>2328718</xdr:rowOff>
    </xdr:to>
    <xdr:pic>
      <xdr:nvPicPr>
        <xdr:cNvPr id="2" name="inline_image" descr="http://thumb1.shutterstock.com/display_pic_with_logo/293770/143479384/stock-photo-school-card-and-apple-with-math-problems-143479384.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3950" y="2133600"/>
          <a:ext cx="4286250" cy="232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837045</xdr:colOff>
      <xdr:row>10</xdr:row>
      <xdr:rowOff>284534</xdr:rowOff>
    </xdr:from>
    <xdr:to>
      <xdr:col>10</xdr:col>
      <xdr:colOff>2133888</xdr:colOff>
      <xdr:row>10</xdr:row>
      <xdr:rowOff>1209964</xdr:rowOff>
    </xdr:to>
    <xdr:pic>
      <xdr:nvPicPr>
        <xdr:cNvPr id="3" name="Imagen 2" descr="Hand of a child making a multiplication with a pencil. Math. School concep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88295" y="5018170"/>
          <a:ext cx="1296843" cy="925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hutterstock.com/pic-143479384/stock-photo-school-card-and-apple-with-math-problems.html?src=iIal-WNBdtBGAe2jAXI7Xg-1-5"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20" sqref="J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8"/>
      <c r="D5" s="89"/>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201.75" customHeight="1" x14ac:dyDescent="0.25">
      <c r="A10" s="12" t="str">
        <f>IF(OR(B10&lt;&gt;"",J10&lt;&gt;""),"IMG01","")</f>
        <v>IMG01</v>
      </c>
      <c r="B10" s="108">
        <v>143479384</v>
      </c>
      <c r="C10" s="20" t="str">
        <f t="shared" ref="C10:C41" si="0">IF(OR(B10&lt;&gt;"",J10&lt;&gt;""),IF($G$4="Recurso",CONCATENATE($G$4," ",$G$5),$G$4),"")</f>
        <v>Recurso F7B</v>
      </c>
      <c r="D10" s="63" t="s">
        <v>190</v>
      </c>
      <c r="E10" s="63" t="s">
        <v>165</v>
      </c>
      <c r="F10" s="13" t="str">
        <f t="shared" ref="F10" ca="1" si="1">IF(OR(B10&lt;&gt;"",J10&lt;&gt;""),CONCATENATE($C$7,"_",$A10,IF($G$4="Cuaderno de Estudio","_small",CONCATENATE(IF(I10="","","n"),IF(LEFT($G$5,1)="F",".jpg",".png")))),"")</f>
        <v>MA_07_06_REC80_IMG01.jpg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c r="O10" s="2" t="str">
        <f>'Definición técnica de imagenes'!A12</f>
        <v>M12D</v>
      </c>
    </row>
    <row r="11" spans="1:16" s="11" customFormat="1" ht="111" customHeight="1" x14ac:dyDescent="0.25">
      <c r="A11" s="12" t="str">
        <f t="shared" ref="A11:A18" si="3">IF(OR(B11&lt;&gt;"",J11&lt;&gt;""),CONCATENATE(LEFT(A10,3),IF(MID(A10,4,2)+1&lt;10,CONCATENATE("0",MID(A10,4,2)+1))),"")</f>
        <v>IMG02</v>
      </c>
      <c r="B11" s="62">
        <v>249684157</v>
      </c>
      <c r="C11" s="20" t="str">
        <f t="shared" si="0"/>
        <v>Recurso F7B</v>
      </c>
      <c r="D11" s="63" t="s">
        <v>190</v>
      </c>
      <c r="E11" s="63" t="s">
        <v>165</v>
      </c>
      <c r="F11" s="13" t="str">
        <f t="shared" ref="F11:F74" ca="1" si="4">IF(OR(B11&lt;&gt;"",J11&lt;&gt;""),CONCATENATE($C$7,"_",$A11,IF($G$4="Cuaderno de Estudio","_small",CONCATENATE(IF(I11="","","n"),IF(LEFT($G$5,1)="F",".jpg",".png")))),"")</f>
        <v>MA_07_06_REC80_IMG02.jpg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c r="K11" s="65"/>
      <c r="O11" s="2" t="str">
        <f>'Definición técnica de imagenes'!A13</f>
        <v>M101</v>
      </c>
    </row>
    <row r="12" spans="1:16" s="11" customFormat="1" ht="99.95" customHeight="1" x14ac:dyDescent="0.25">
      <c r="A12" s="12" t="str">
        <f t="shared" si="3"/>
        <v>IMG03</v>
      </c>
      <c r="B12" s="62" t="s">
        <v>188</v>
      </c>
      <c r="C12" s="20" t="str">
        <f t="shared" si="0"/>
        <v>Recurso F7B</v>
      </c>
      <c r="D12" s="63" t="s">
        <v>192</v>
      </c>
      <c r="E12" s="63" t="s">
        <v>155</v>
      </c>
      <c r="F12" s="13" t="str">
        <f t="shared" ca="1" si="4"/>
        <v>MA_07_06_REC80_IMG03n.jpg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MA_07_06_REC80_IMG03a.jpg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c r="O12" s="2" t="str">
        <f>'Definición técnica de imagenes'!A18</f>
        <v>Diaporama F1</v>
      </c>
    </row>
    <row r="13" spans="1:16" s="11" customFormat="1" ht="99.95" customHeight="1" x14ac:dyDescent="0.25">
      <c r="A13" s="12" t="str">
        <f t="shared" si="3"/>
        <v>IMG04</v>
      </c>
      <c r="B13" s="62" t="s">
        <v>188</v>
      </c>
      <c r="C13" s="20" t="str">
        <f t="shared" si="0"/>
        <v>Recurso F7B</v>
      </c>
      <c r="D13" s="63" t="s">
        <v>192</v>
      </c>
      <c r="E13" s="63" t="s">
        <v>155</v>
      </c>
      <c r="F13" s="13" t="str">
        <f t="shared" ca="1" si="4"/>
        <v>MA_07_06_REC80_IMG04n.jpg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MA_07_06_REC80_IMG04a.jpg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c r="O13" s="2" t="str">
        <f>'Definición técnica de imagenes'!A19</f>
        <v>F4</v>
      </c>
    </row>
    <row r="14" spans="1:16" s="11" customFormat="1" ht="99.95" customHeight="1" x14ac:dyDescent="0.25">
      <c r="A14" s="12" t="str">
        <f t="shared" si="3"/>
        <v>IMG05</v>
      </c>
      <c r="B14" s="62" t="s">
        <v>188</v>
      </c>
      <c r="C14" s="20" t="str">
        <f t="shared" si="0"/>
        <v>Recurso F7B</v>
      </c>
      <c r="D14" s="63" t="s">
        <v>192</v>
      </c>
      <c r="E14" s="63" t="s">
        <v>155</v>
      </c>
      <c r="F14" s="13" t="str">
        <f t="shared" ca="1" si="4"/>
        <v>MA_07_06_REC80_IMG05n.jpg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MA_07_06_REC80_IMG05a.jpg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c r="O14" s="2" t="str">
        <f>'Definición técnica de imagenes'!A22</f>
        <v>F6</v>
      </c>
    </row>
    <row r="15" spans="1:16" s="11" customFormat="1" ht="99.95" customHeight="1" x14ac:dyDescent="0.25">
      <c r="A15" s="12" t="str">
        <f t="shared" si="3"/>
        <v>IMG06</v>
      </c>
      <c r="B15" s="62" t="s">
        <v>188</v>
      </c>
      <c r="C15" s="20" t="str">
        <f t="shared" si="0"/>
        <v>Recurso F7B</v>
      </c>
      <c r="D15" s="63" t="s">
        <v>192</v>
      </c>
      <c r="E15" s="63" t="s">
        <v>155</v>
      </c>
      <c r="F15" s="13" t="str">
        <f t="shared" ca="1" si="4"/>
        <v>MA_07_06_REC80_IMG06n.jpg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MA_07_06_REC80_IMG06a.jpg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4" t="s">
        <v>196</v>
      </c>
      <c r="K15" s="66"/>
      <c r="O15" s="2" t="str">
        <f>'Definición técnica de imagenes'!A24</f>
        <v>F6B</v>
      </c>
    </row>
    <row r="16" spans="1:16" s="11" customFormat="1" ht="99.95" customHeight="1" x14ac:dyDescent="0.3">
      <c r="A16" s="12" t="str">
        <f t="shared" si="3"/>
        <v>IMG07</v>
      </c>
      <c r="B16" s="62" t="s">
        <v>188</v>
      </c>
      <c r="C16" s="20" t="str">
        <f t="shared" si="0"/>
        <v>Recurso F7B</v>
      </c>
      <c r="D16" s="63" t="s">
        <v>192</v>
      </c>
      <c r="E16" s="63" t="s">
        <v>155</v>
      </c>
      <c r="F16" s="13" t="str">
        <f t="shared" ca="1" si="4"/>
        <v>MA_07_06_REC80_IMG07n.jpg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MA_07_06_REC80_IMG07a.jpg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4" t="s">
        <v>197</v>
      </c>
      <c r="K16" s="67"/>
      <c r="O16" s="2" t="str">
        <f>'Definición técnica de imagenes'!A25</f>
        <v>F7</v>
      </c>
    </row>
    <row r="17" spans="1:15" s="11" customFormat="1" ht="99.95" customHeight="1" x14ac:dyDescent="0.25">
      <c r="A17" s="12" t="str">
        <f t="shared" si="3"/>
        <v>IMG08</v>
      </c>
      <c r="B17" s="62" t="s">
        <v>188</v>
      </c>
      <c r="C17" s="20" t="str">
        <f t="shared" si="0"/>
        <v>Recurso F7B</v>
      </c>
      <c r="D17" s="63" t="s">
        <v>192</v>
      </c>
      <c r="E17" s="63" t="s">
        <v>155</v>
      </c>
      <c r="F17" s="13" t="str">
        <f t="shared" ca="1" si="4"/>
        <v>MA_07_06_REC80_IMG08n.jpg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MA_07_06_REC80_IMG08a.jpg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4" t="s">
        <v>198</v>
      </c>
      <c r="K17" s="66"/>
      <c r="O17" s="2" t="str">
        <f>'Definición técnica de imagenes'!A27</f>
        <v>F7B</v>
      </c>
    </row>
    <row r="18" spans="1:15" s="11" customFormat="1" ht="99.95" customHeight="1" x14ac:dyDescent="0.25">
      <c r="A18" s="12" t="str">
        <f t="shared" si="3"/>
        <v>IMG09</v>
      </c>
      <c r="B18" s="62" t="s">
        <v>188</v>
      </c>
      <c r="C18" s="20" t="str">
        <f t="shared" si="0"/>
        <v>Recurso F7B</v>
      </c>
      <c r="D18" s="63" t="s">
        <v>192</v>
      </c>
      <c r="E18" s="63" t="s">
        <v>155</v>
      </c>
      <c r="F18" s="13" t="str">
        <f t="shared" ca="1" si="4"/>
        <v>MA_07_06_REC80_IMG09n.jpg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MA_07_06_REC80_IMG09a.jpg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4" t="s">
        <v>199</v>
      </c>
      <c r="K18" s="66"/>
      <c r="O18" s="2" t="str">
        <f>'Definición técnica de imagenes'!A30</f>
        <v>F8</v>
      </c>
    </row>
    <row r="19" spans="1:15" s="11" customFormat="1" ht="99.95" customHeight="1" x14ac:dyDescent="0.3">
      <c r="A19" s="12" t="str">
        <f t="shared" ref="A19:A50" si="6">IF(OR(B19&lt;&gt;"",J19&lt;&gt;""),CONCATENATE(LEFT(A18,3),IF(MID(A18,4,2)+1&lt;10,CONCATENATE("0",MID(A18,4,2)+1),MID(A18,4,2)+1)),"")</f>
        <v>IMG10</v>
      </c>
      <c r="B19" s="62" t="s">
        <v>188</v>
      </c>
      <c r="C19" s="20" t="str">
        <f t="shared" si="0"/>
        <v>Recurso F7B</v>
      </c>
      <c r="D19" s="63" t="s">
        <v>192</v>
      </c>
      <c r="E19" s="63" t="s">
        <v>155</v>
      </c>
      <c r="F19" s="13" t="str">
        <f t="shared" ca="1" si="4"/>
        <v>MA_07_06_REC80_IMG10n.jpg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MA_07_06_REC80_IMG10a.jpg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4" t="s">
        <v>200</v>
      </c>
      <c r="K19" s="67"/>
      <c r="O19" s="2" t="str">
        <f>'Definición técnica de imagenes'!A31</f>
        <v>F10</v>
      </c>
    </row>
    <row r="20" spans="1:15" s="11" customFormat="1" ht="99.95" customHeight="1" x14ac:dyDescent="0.25">
      <c r="A20" s="12" t="str">
        <f t="shared" si="6"/>
        <v>IMG11</v>
      </c>
      <c r="B20" s="62" t="s">
        <v>188</v>
      </c>
      <c r="C20" s="20" t="str">
        <f t="shared" si="0"/>
        <v>Recurso F7B</v>
      </c>
      <c r="D20" s="63" t="s">
        <v>192</v>
      </c>
      <c r="E20" s="63" t="s">
        <v>155</v>
      </c>
      <c r="F20" s="13" t="str">
        <f t="shared" ca="1" si="4"/>
        <v>MA_07_06_REC80_IMG11n.jpg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MA_07_06_REC80_IMG11a.jpg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201</v>
      </c>
      <c r="K20" s="66"/>
      <c r="O20" s="2" t="str">
        <f>'Definición técnica de imagenes'!A32</f>
        <v>F10B</v>
      </c>
    </row>
    <row r="21" spans="1:15" s="11" customFormat="1" ht="99.95" customHeight="1" x14ac:dyDescent="0.25">
      <c r="A21" s="12" t="str">
        <f t="shared" si="6"/>
        <v>IMG12</v>
      </c>
      <c r="B21" s="62" t="s">
        <v>188</v>
      </c>
      <c r="C21" s="20" t="str">
        <f t="shared" si="0"/>
        <v>Recurso F7B</v>
      </c>
      <c r="D21" s="63" t="s">
        <v>192</v>
      </c>
      <c r="E21" s="63" t="s">
        <v>155</v>
      </c>
      <c r="F21" s="13" t="str">
        <f t="shared" ca="1" si="4"/>
        <v>MA_07_06_REC80_IMG12n.jpg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MA_07_06_REC80_IMG12a.jpg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4" t="s">
        <v>202</v>
      </c>
      <c r="K21" s="66"/>
      <c r="O21" s="2" t="str">
        <f>'Definición técnica de imagenes'!A33</f>
        <v>F11</v>
      </c>
    </row>
    <row r="22" spans="1:15" s="11" customFormat="1" ht="99.95" customHeight="1" x14ac:dyDescent="0.25">
      <c r="A22" s="12" t="str">
        <f t="shared" si="6"/>
        <v>IMG13</v>
      </c>
      <c r="B22" s="62" t="s">
        <v>188</v>
      </c>
      <c r="C22" s="20" t="str">
        <f t="shared" si="0"/>
        <v>Recurso F7B</v>
      </c>
      <c r="D22" s="63" t="s">
        <v>192</v>
      </c>
      <c r="E22" s="63" t="s">
        <v>155</v>
      </c>
      <c r="F22" s="13" t="str">
        <f t="shared" ca="1" si="4"/>
        <v>MA_07_06_REC80_IMG13n.jpg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MA_07_06_REC80_IMG13a.jpg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4" t="s">
        <v>203</v>
      </c>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43479384/stock-photo-school-card-and-apple-with-math-problems.html?src=iIal-WNBdtBGAe2jAXI7Xg-1-5"/>
  </hyperlinks>
  <pageMargins left="0.75" right="0.75" top="1" bottom="1" header="0.5" footer="0.5"/>
  <pageSetup orientation="portrait" horizontalDpi="4294967292" verticalDpi="4294967292"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2016-02-01T16:03:33Z</dcterms:modified>
</cp:coreProperties>
</file>