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0" i="1"/>
  <c r="A11" i="1"/>
  <c r="A12" i="1"/>
  <c r="F12" i="1"/>
  <c r="G12" i="1"/>
  <c r="I10" i="1"/>
  <c r="C10" i="1"/>
  <c r="M8" i="1"/>
  <c r="M7" i="1"/>
  <c r="M6" i="1"/>
  <c r="M5" i="1"/>
  <c r="F5" i="1"/>
  <c r="M4" i="1"/>
  <c r="M3" i="1"/>
  <c r="M2" i="1"/>
  <c r="M1" i="1"/>
  <c r="E9" i="1"/>
  <c r="F11" i="1"/>
  <c r="G11" i="1"/>
  <c r="H10" i="1"/>
  <c r="A13" i="1"/>
  <c r="F13" i="1"/>
  <c r="G13" i="1"/>
  <c r="F10" i="1"/>
  <c r="G10" i="1"/>
  <c r="A14" i="1"/>
  <c r="F14" i="1"/>
  <c r="G14" i="1"/>
  <c r="A15" i="1"/>
  <c r="F15" i="1"/>
  <c r="G15" i="1"/>
  <c r="A16" i="1"/>
  <c r="F16" i="1"/>
  <c r="G16" i="1"/>
  <c r="A17" i="1"/>
  <c r="F17" i="1"/>
  <c r="G17" i="1"/>
  <c r="A18" i="1"/>
  <c r="F18" i="1"/>
  <c r="G18" i="1"/>
  <c r="A19" i="1"/>
  <c r="F19" i="1"/>
  <c r="G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<sst xmlns="http://schemas.openxmlformats.org/spreadsheetml/2006/main" count="387" uniqueCount="195">
  <si>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</si>
  <si>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</si>
  <si>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</si>
  <si>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</si>
  <si>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</si>
  <si>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</si>
  <si>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</si>
  <si>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</si>
  <si>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</si>
  <si>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</si>
  <si>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</si>
  <si>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</si>
  <si>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</si>
  <si>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</si>
  <si>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</si>
  <si>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</si>
  <si>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</si>
  <si>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</si>
  <si>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</si>
  <si>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</si>
  <si>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</si>
  <si>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</si>
  <si>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</si>
  <si>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</si>
  <si>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</si>
  <si>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</si>
  <si>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</si>
  <si>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</si>
  <si>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</si>
  <si>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</si>
  <si>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</si>
  <si>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</si>
  <si>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</si>
  <si>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</si>
  <si>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</si>
  <si>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</si>
  <si>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</si>
  <si>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</si>
  <si>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</si>
  <si>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</si>
  <si>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</si>
  <si>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</si>
  <si>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</si>
  <si>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</si>
  <si>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</si>
  <si>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</si>
  <si>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</si>
  <si>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</si>
  <si>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</si>
  <si>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</si>
  <si>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</si>
  <si>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</si>
  <si>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</si>
  <si>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</si>
  <si>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</si>
  <si>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</si>
  <si>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</si>
  <si>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</si>
  <si>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</si>
  <si>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</si>
  <si>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</si>
  <si>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</si>
  <si>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</si>
  <si>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</si>
  <si>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</si>
  <si>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</si>
  <si>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</si>
  <si>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</si>
  <si>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</si>
  <si>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</si>
  <si>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</si>
  <si>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</si>
  <si>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</si>
  <si>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</si>
  <si>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</si>
  <si>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</si>
  <si>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</si>
  <si>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</si>
  <si>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</si>
  <si>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</si>
  <si>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</si>
  <si>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</si>
  <si>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</si>
  <si>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</si>
  <si>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</si>
  <si>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</si>
  <si>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</si>
  <si>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</si>
  <si>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</si>
  <si>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</si>
  <si>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</si>
  <si>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</si>
  <si>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</si>
  <si>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</si>
  <si>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</si>
  <si>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</si>
  <si>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</si>
  <si>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</si>
  <si>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</si>
  <si>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</si>
  <si>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</si>
  <si>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</si>
  <si>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</si>
  <si>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</si>
  <si>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</si>
  <si>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</si>
  <si>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</si>
  <si>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</si>
  <si>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</si>
  <si>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</si>
  <si>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</si>
  <si>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</si>
  <si>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</si>
  <si>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</si>
  <si>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</si>
  <si>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</si>
  <si>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</si>
  <si>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</si>
  <si>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</si>
  <si>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</si>
  <si>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</si>
  <si>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</si>
  <si>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</si>
  <si>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</si>
  <si>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</si>
  <si>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</si>
  <si>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</si>
  <si>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</si>
  <si>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</si>
  <si>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</si>
  <si>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</si>
  <si>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</si>
  <si>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</si>
  <si>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</si>
  <si>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</si>
  <si>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</si>
  <si>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</si>
  <si>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</si>
  <si>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</si>
  <si>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</si>
  <si>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</si>
  <si>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</si>
  <si>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</si>
  <si>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</si>
  <si>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</si>
  <si>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</si>
  <si>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</si>
  <si>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</si>
  <si>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</si>
  <si>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</si>
  <si>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</si>
  <si>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</si>
  <si>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</si>
  <si>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</si>
  <si>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</si>
  <si>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</si>
  <si>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</si>
  <si>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</si>
  <si>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</si>
  <si>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</si>
  <si>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</si>
  <si>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</si>
  <si>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</si>
  <si>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</si>
  <si>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</si>
  <si>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</si>
  <si>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</si>
  <si>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</si>
  <si>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</si>
  <si>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</si>
  <si>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</si>
  <si>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</si>
  <si>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</si>
  <si>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</si>
  <si>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</si>
  <si>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</si>
  <si>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</si>
  <si>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</si>
  <si>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</si>
  <si>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</si>
  <si>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</si>
  <si>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</si>
  <si>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</si>
  <si>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</si>
  <si>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</si>
  <si>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</si>
  <si>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</si>
  <si>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observaciones</t>
  </si>
  <si>
    <t>Magnitudes proporcionales</t>
  </si>
  <si>
    <t>Fotografía</t>
  </si>
  <si>
    <t>Ilustración</t>
  </si>
  <si>
    <t>Cubo de arista : a</t>
  </si>
  <si>
    <t>Cuadrado de lado l</t>
  </si>
  <si>
    <t>tres triángulos con las medidas como en la imagen de referencia.</t>
  </si>
  <si>
    <t>MA_07_07_REC140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</si>
</sst>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131784</xdr:colOff>
      <xdr:row>16</xdr:row>
      <xdr:rowOff>101023</xdr:rowOff>
    </xdr:from>
    <xdr:to>
      <xdr:col>17</xdr:col>
      <xdr:colOff>25111</xdr:colOff>
      <xdr:row>16</xdr:row>
      <xdr:rowOff>2648239</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83034" y="12166023"/>
          <a:ext cx="3789918" cy="2547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shutterstock.com/pic-51930634/stock-photo-design-illustration-of-bacteria-under-a-microscope.html?src=eEAjdsi_xDSyV8W1HPVMlQ-1-1" TargetMode="External"/><Relationship Id="rId7" Type="http://schemas.openxmlformats.org/officeDocument/2006/relationships/printerSettings" Target="../printerSettings/printerSettings1.bin"/><Relationship Id="rId2" Type="http://schemas.openxmlformats.org/officeDocument/2006/relationships/hyperlink" Target="http://www.shutterstock.com/pic-152731154/stock-photo-man-withdrawing-money-from-atm-machine.html?src=Lbk-p-1TYgtD8Wxg1jkwIg-1-2" TargetMode="External"/><Relationship Id="rId1" Type="http://schemas.openxmlformats.org/officeDocument/2006/relationships/hyperlink" Target="http://www.shutterstock.com/pic-122745097/stock-photo-female-doctor-weighing.html?src=YPR6lPaNsa3fK3SqsC8dOw-1-2" TargetMode="External"/><Relationship Id="rId6" Type="http://schemas.openxmlformats.org/officeDocument/2006/relationships/hyperlink" Target="http://www.shutterstock.com/pic-114147706/stock-photo-stopwatch-with-checkered-flag-start-finish-d.html?src=mL52ZxNVRHTUu4bWTNX-cQ-2-95" TargetMode="External"/><Relationship Id="rId5" Type="http://schemas.openxmlformats.org/officeDocument/2006/relationships/hyperlink" Target="http://www.shutterstock.com/pic-236721541/stock-photo-working-group-three-young-architects-working-on-a-project-at-a-table-in-the-study.html?src=5Gkk2_z0h2PIe--PEqcZRg-1-10" TargetMode="External"/><Relationship Id="rId4" Type="http://schemas.openxmlformats.org/officeDocument/2006/relationships/hyperlink" Target="http://www.shutterstock.com/pic-310086128/stock-photo-business-concept-counting-money-on-calculator-stack-of-coins-financial-accounting-money-and.html?src=0YhJHnqP1zRP3WAiNaEGpg-1-10"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6" activePane="bottomLeft" state="frozen"/>
      <selection pane="bottomLeft" activeCell="C2" sqref="C2:D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111" customHeight="1" x14ac:dyDescent="0.25">
      <c r="A10" s="12" t="str">
        <f>IF(OR(B10&lt;&gt;"",J10&lt;&gt;""),"IMG01","")</f>
        <v>IMG01</v>
      </c>
      <c r="B10" s="109">
        <v>122745097</v>
      </c>
      <c r="C10" s="20" t="str">
        <f t="shared" ref="C10:C41" si="0">IF(OR(B10&lt;&gt;"",J10&lt;&gt;""),IF($G$4="Recurso",CONCATENATE($G$4," ",$G$5),$G$4),"")</f>
        <v>Recurso F4</v>
      </c>
      <c r="D10" s="63" t="s">
        <v>189</v>
      </c>
      <c r="E10" s="63" t="s">
        <v>150</v>
      </c>
      <c r="F10" s="13" t="str">
        <f t="shared" ref="F10" ca="1" si="1">IF(OR(B10&lt;&gt;"",J10&lt;&gt;""),CONCATENATE($C$7,"_",$A10,IF($G$4="Cuaderno de Estudio","_small",CONCATENATE(IF(I10="","","n"),IF(LEFT($G$5,1)="F",".jpg",".png")))),"")</f>
        <v>MA_07_07_REC140_IMG01.jpg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11" customHeight="1" x14ac:dyDescent="0.25">
      <c r="A11" s="12" t="str">
        <f t="shared" ref="A11:A18" si="3">IF(OR(B11&lt;&gt;"",J11&lt;&gt;""),CONCATENATE(LEFT(A10,3),IF(MID(A10,4,2)+1&lt;10,CONCATENATE("0",MID(A10,4,2)+1))),"")</f>
        <v>IMG02</v>
      </c>
      <c r="B11" s="109">
        <v>152731154</v>
      </c>
      <c r="C11" s="20" t="str">
        <f t="shared" si="0"/>
        <v>Recurso F4</v>
      </c>
      <c r="D11" s="63" t="s">
        <v>189</v>
      </c>
      <c r="E11" s="63" t="s">
        <v>155</v>
      </c>
      <c r="F11" s="13" t="str">
        <f t="shared" ref="F11:F74" ca="1" si="4">IF(OR(B11&lt;&gt;"",J11&lt;&gt;""),CONCATENATE($C$7,"_",$A11,IF($G$4="Cuaderno de Estudio","_small",CONCATENATE(IF(I11="","","n"),IF(LEFT($G$5,1)="F",".jpg",".png")))),"")</f>
        <v>MA_07_07_REC140_IMG02.jpg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11" customHeight="1" x14ac:dyDescent="0.25">
      <c r="A12" s="12" t="str">
        <f t="shared" si="3"/>
        <v>IMG03</v>
      </c>
      <c r="B12" s="109">
        <v>51930634</v>
      </c>
      <c r="C12" s="20" t="str">
        <f t="shared" si="0"/>
        <v>Recurso F4</v>
      </c>
      <c r="D12" s="63" t="s">
        <v>189</v>
      </c>
      <c r="E12" s="63" t="s">
        <v>155</v>
      </c>
      <c r="F12" s="13" t="str">
        <f t="shared" ca="1" si="4"/>
        <v>MA_07_07_REC140_IMG03.jpg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11" customHeight="1" x14ac:dyDescent="0.25">
      <c r="A13" s="12" t="str">
        <f t="shared" si="3"/>
        <v>IMG04</v>
      </c>
      <c r="B13" s="62" t="s">
        <v>187</v>
      </c>
      <c r="C13" s="20" t="str">
        <f t="shared" si="0"/>
        <v>Recurso F4</v>
      </c>
      <c r="D13" s="63" t="s">
        <v>190</v>
      </c>
      <c r="E13" s="63" t="s">
        <v>155</v>
      </c>
      <c r="F13" s="13" t="str">
        <f t="shared" ca="1" si="4"/>
        <v>MA_07_07_REC140_IMG04.jpg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191</v>
      </c>
      <c r="K13" s="64"/>
      <c r="O13" s="2" t="str">
        <f>'Definición técnica de imagenes'!A19</f>
        <v>F4</v>
      </c>
    </row>
    <row r="14" spans="1:16" s="11" customFormat="1" ht="111" customHeight="1" x14ac:dyDescent="0.25">
      <c r="A14" s="12" t="str">
        <f t="shared" si="3"/>
        <v>IMG05</v>
      </c>
      <c r="B14" s="109">
        <v>236721541</v>
      </c>
      <c r="C14" s="20" t="str">
        <f t="shared" si="0"/>
        <v>Recurso F4</v>
      </c>
      <c r="D14" s="63" t="s">
        <v>189</v>
      </c>
      <c r="E14" s="63" t="s">
        <v>155</v>
      </c>
      <c r="F14" s="13" t="str">
        <f t="shared" ca="1" si="4"/>
        <v>MA_07_07_REC140_IMG05.jpg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11" customHeight="1" x14ac:dyDescent="0.25">
      <c r="A15" s="12" t="str">
        <f t="shared" si="3"/>
        <v>IMG06</v>
      </c>
      <c r="B15" s="109">
        <v>310086128</v>
      </c>
      <c r="C15" s="20" t="str">
        <f t="shared" si="0"/>
        <v>Recurso F4</v>
      </c>
      <c r="D15" s="63" t="s">
        <v>189</v>
      </c>
      <c r="E15" s="63" t="s">
        <v>155</v>
      </c>
      <c r="F15" s="13" t="str">
        <f t="shared" ca="1" si="4"/>
        <v>MA_07_07_REC140_IMG06.jpg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11" customHeight="1" x14ac:dyDescent="0.3">
      <c r="A16" s="12" t="str">
        <f t="shared" si="3"/>
        <v>IMG07</v>
      </c>
      <c r="B16" s="62" t="s">
        <v>187</v>
      </c>
      <c r="C16" s="20" t="str">
        <f t="shared" si="0"/>
        <v>Recurso F4</v>
      </c>
      <c r="D16" s="63" t="s">
        <v>189</v>
      </c>
      <c r="E16" s="63" t="s">
        <v>155</v>
      </c>
      <c r="F16" s="13" t="str">
        <f t="shared" ca="1" si="4"/>
        <v>MA_07_07_REC140_IMG07.jpg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192</v>
      </c>
      <c r="K16" s="68"/>
      <c r="O16" s="2" t="str">
        <f>'Definición técnica de imagenes'!A25</f>
        <v>F7</v>
      </c>
    </row>
    <row r="17" spans="1:15" s="11" customFormat="1" ht="216.75" customHeight="1" x14ac:dyDescent="0.25">
      <c r="A17" s="12" t="str">
        <f t="shared" si="3"/>
        <v>IMG08</v>
      </c>
      <c r="B17" s="62" t="s">
        <v>187</v>
      </c>
      <c r="C17" s="20" t="str">
        <f t="shared" si="0"/>
        <v>Recurso F4</v>
      </c>
      <c r="D17" s="63" t="s">
        <v>190</v>
      </c>
      <c r="E17" s="63" t="s">
        <v>155</v>
      </c>
      <c r="F17" s="13" t="str">
        <f t="shared" ca="1" si="4"/>
        <v>MA_07_07_REC140_IMG08.jpg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193</v>
      </c>
      <c r="K17" s="66"/>
      <c r="O17" s="2" t="str">
        <f>'Definición técnica de imagenes'!A27</f>
        <v>F7B</v>
      </c>
    </row>
    <row r="18" spans="1:15" s="11" customFormat="1" ht="111" customHeight="1" x14ac:dyDescent="0.25">
      <c r="A18" s="12" t="str">
        <f t="shared" si="3"/>
        <v>IMG09</v>
      </c>
      <c r="B18" s="109">
        <v>114147706</v>
      </c>
      <c r="C18" s="20" t="str">
        <f t="shared" si="0"/>
        <v>Recurso F4</v>
      </c>
      <c r="D18" s="63" t="s">
        <v>189</v>
      </c>
      <c r="E18" s="63" t="s">
        <v>155</v>
      </c>
      <c r="F18" s="13" t="str">
        <f t="shared" ca="1" si="4"/>
        <v>MA_07_07_REC140_IMG09.jpg</v>
      </c>
      <c r="G18" s="13" t="str">
        <f ca="1">IF($F18&lt;&gt;"",IF($G$4="Recurso",VLOOKUP($E18,OFFSET('Definición técnica de imagenes'!$A$1,MATCH($G$5,'Definición técnica de imagenes'!$A$1:$A$104,0)-1,1,COUNTIF('Definición técnica de imagenes'!$A$3:$A$102,$G$5),5),5,FALSE),'Definición técnica de imagenes'!$F$16),"")</f>
        <v>750 x 365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1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122745097/stock-photo-female-doctor-weighing.html?src=YPR6lPaNsa3fK3SqsC8dOw-1-2"/>
    <hyperlink ref="B11" r:id="rId2" display="http://www.shutterstock.com/pic-152731154/stock-photo-man-withdrawing-money-from-atm-machine.html?src=Lbk-p-1TYgtD8Wxg1jkwIg-1-2"/>
    <hyperlink ref="B12" r:id="rId3" display="http://www.shutterstock.com/pic-51930634/stock-photo-design-illustration-of-bacteria-under-a-microscope.html?src=eEAjdsi_xDSyV8W1HPVMlQ-1-1"/>
    <hyperlink ref="B15" r:id="rId4" display="http://www.shutterstock.com/pic-310086128/stock-photo-business-concept-counting-money-on-calculator-stack-of-coins-financial-accounting-money-and.html?src=0YhJHnqP1zRP3WAiNaEGpg-1-10"/>
    <hyperlink ref="B14" r:id="rId5" display="http://www.shutterstock.com/pic-236721541/stock-photo-working-group-three-young-architects-working-on-a-project-at-a-table-in-the-study.html?src=5Gkk2_z0h2PIe--PEqcZRg-1-10"/>
    <hyperlink ref="B18" r:id="rId6" display="http://www.shutterstock.com/pic-114147706/stock-photo-stopwatch-with-checkered-flag-start-finish-d.html?src=mL52ZxNVRHTUu4bWTNX-cQ-2-95"/>
  </hyperlinks>
  <pageMargins left="0.75" right="0.75" top="1" bottom="1" header="0.5" footer="0.5"/>
  <pageSetup orientation="portrait" horizontalDpi="4294967292" verticalDpi="4294967292" r:id="rId7"/>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2016-02-15T03:53:12Z</dcterms:modified>
</cp:coreProperties>
</file>