
<file path=[Content_Types].xml><?xml version="1.0" encoding="utf-8"?>
<Types xmlns="http://schemas.openxmlformats.org/package/2006/content-types">
  <Default Extension="xml" ContentType="application/xml"/>
  <Default Extension="png" ContentType="image/png"/>
  <Default Extension="jp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240" yWindow="240" windowWidth="38160" windowHeight="1524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<sst xmlns="http://schemas.openxmlformats.org/spreadsheetml/2006/main" count="394" uniqueCount="201">
  <si>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</si>
  <si>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</si>
  <si>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</si>
  <si>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</si>
  <si>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</si>
  <si>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</si>
  <si>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</si>
  <si>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</si>
  <si>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</si>
  <si>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</si>
  <si>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</si>
  <si>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</si>
  <si>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</si>
  <si>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</si>
  <si>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</si>
  <si>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</si>
  <si>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</si>
  <si>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</si>
  <si>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</si>
  <si>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</si>
  <si>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</si>
  <si>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</si>
  <si>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</si>
  <si>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</si>
  <si>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</si>
  <si>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</si>
  <si>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</si>
  <si>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</si>
  <si>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</si>
  <si>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</si>
  <si>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</si>
  <si>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</si>
  <si>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</si>
  <si>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</si>
  <si>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</si>
  <si>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</si>
  <si>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</si>
  <si>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</si>
  <si>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</si>
  <si>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</si>
  <si>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</si>
  <si>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</si>
  <si>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</si>
  <si>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</si>
  <si>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</si>
  <si>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</si>
  <si>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</si>
  <si>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</si>
  <si>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</si>
  <si>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</si>
  <si>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</si>
  <si>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</si>
  <si>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</si>
  <si>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</si>
  <si>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</si>
  <si>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</si>
  <si>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</si>
  <si>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</si>
  <si>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</si>
  <si>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</si>
  <si>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</si>
  <si>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</si>
  <si>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</si>
  <si>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</si>
  <si>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</si>
  <si>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</si>
  <si>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</si>
  <si>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</si>
  <si>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</si>
  <si>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</si>
  <si>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</si>
  <si>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</si>
  <si>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</si>
  <si>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</si>
  <si>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</si>
  <si>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</si>
  <si>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</si>
  <si>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</si>
  <si>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</si>
  <si>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</si>
  <si>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</si>
  <si>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</si>
  <si>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</si>
  <si>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</si>
  <si>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</si>
  <si>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</si>
  <si>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</si>
  <si>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</si>
  <si>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</si>
  <si>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</si>
  <si>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</si>
  <si>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</si>
  <si>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</si>
  <si>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</si>
  <si>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</si>
  <si>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</si>
  <si>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</si>
  <si>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</si>
  <si>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</si>
  <si>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</si>
  <si>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</si>
  <si>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</si>
  <si>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</si>
  <si>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</si>
  <si>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</si>
  <si>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</si>
  <si>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</si>
  <si>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</si>
  <si>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</si>
  <si>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</si>
  <si>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</si>
  <si>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</si>
  <si>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</si>
  <si>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</si>
  <si>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</si>
  <si>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</si>
  <si>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</si>
  <si>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</si>
  <si>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</si>
  <si>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</si>
  <si>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</si>
  <si>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</si>
  <si>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</si>
  <si>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</si>
  <si>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</si>
  <si>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</si>
  <si>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</si>
  <si>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</si>
  <si>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</si>
  <si>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</si>
  <si>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</si>
  <si>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</si>
  <si>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</si>
  <si>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</si>
  <si>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</si>
  <si>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</si>
  <si>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</si>
  <si>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</si>
  <si>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</si>
  <si>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</si>
  <si>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</si>
  <si>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</si>
  <si>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</si>
  <si>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</si>
  <si>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</si>
  <si>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</si>
  <si>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</si>
  <si>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</si>
  <si>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</si>
  <si>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</si>
  <si>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</si>
  <si>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</si>
  <si>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</si>
  <si>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</si>
  <si>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</si>
  <si>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</si>
  <si>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</si>
  <si>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</si>
  <si>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</si>
  <si>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</si>
  <si>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</si>
  <si>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</si>
  <si>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</si>
  <si>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</si>
  <si>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</si>
  <si>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</si>
  <si>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</si>
  <si>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</si>
  <si>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</si>
  <si>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</si>
  <si>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</si>
  <si>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</si>
  <si>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</si>
  <si>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</si>
  <si>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</si>
  <si>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</si>
  <si>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</si>
  <si>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</si>
  <si>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</si>
  <si>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</si>
  <si>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</si>
  <si>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</si>
  <si>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</si>
  <si>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</si>
  <si>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</si>
  <si>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</si>
  <si>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</si>
  <si>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Descripcion</t>
  </si>
  <si>
    <t>Diana velasquez</t>
  </si>
  <si>
    <t>Descripcion: Imagen tomada de google</t>
  </si>
  <si>
    <t>MA_07_11_CO_REC_210</t>
  </si>
  <si>
    <t>Aplica el teorema de Pitágoras</t>
  </si>
  <si>
    <t>Ilustrar escalera contra una pared y las medidas indicadas.</t>
  </si>
  <si>
    <t>Ilustrar rampa de monopatin y en joven practicando  y las medidas indicadas.</t>
  </si>
  <si>
    <t>Ilustrar cometa elevada desde el piso y las medidas indicadas.</t>
  </si>
  <si>
    <t>Ilustrar pieza de madera con forma dse  triangulo iscceles  y las medidas indicadas.</t>
  </si>
  <si>
    <t>Ilustrar un camping  y destacar la parte friontal con  las medidas indicadas.</t>
  </si>
  <si>
    <t>Ilustrar marco de ventaja con reja de la forma dada y las medidas indicadas.</t>
  </si>
  <si>
    <t>Ilustrar una puerta de madera de la forma señalada  y las medidas indicadas.</t>
  </si>
  <si>
    <t>Ilustrar una baldosa  y las medidas indicadas.</t>
  </si>
  <si>
    <t>Ilustrar la caja y la tapa tal como se muestra y las medidas indicadas.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</si>
</sst>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style="thin">
        <color auto="1"/>
      </top>
      <bottom style="medium">
        <color auto="1"/>
      </bottom>
      <diagonal/>
    </border>
  </borders>
  <cellStyleXfs count="97">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22" xfId="0" applyFont="1" applyBorder="1" applyProtection="1">
      <protection locked="0"/>
    </xf>
    <xf numFmtId="0" fontId="2" fillId="0" borderId="36" xfId="0" applyFont="1" applyBorder="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9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4" Type="http://schemas.openxmlformats.org/officeDocument/2006/relationships/image" Target="../media/image4.jpg"/><Relationship Id="rId5" Type="http://schemas.openxmlformats.org/officeDocument/2006/relationships/image" Target="../media/image5.png"/><Relationship Id="rId6" Type="http://schemas.openxmlformats.org/officeDocument/2006/relationships/image" Target="../media/image6.jpg"/><Relationship Id="rId7" Type="http://schemas.openxmlformats.org/officeDocument/2006/relationships/image" Target="../media/image7.jpg"/><Relationship Id="rId8" Type="http://schemas.openxmlformats.org/officeDocument/2006/relationships/image" Target="../media/image8.jpg"/><Relationship Id="rId9" Type="http://schemas.openxmlformats.org/officeDocument/2006/relationships/image" Target="../media/image9.jpg"/><Relationship Id="rId10" Type="http://schemas.openxmlformats.org/officeDocument/2006/relationships/image" Target="../media/image10.jpg"/><Relationship Id="rId1" Type="http://schemas.openxmlformats.org/officeDocument/2006/relationships/image" Target="../media/image1.jpg"/><Relationship Id="rId2"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editAs="oneCell">
    <xdr:from>
      <xdr:col>9</xdr:col>
      <xdr:colOff>550333</xdr:colOff>
      <xdr:row>9</xdr:row>
      <xdr:rowOff>48255</xdr:rowOff>
    </xdr:from>
    <xdr:to>
      <xdr:col>9</xdr:col>
      <xdr:colOff>2412999</xdr:colOff>
      <xdr:row>9</xdr:row>
      <xdr:rowOff>2379132</xdr:rowOff>
    </xdr:to>
    <xdr:pic>
      <xdr:nvPicPr>
        <xdr:cNvPr id="12" name="Imagen 11" descr="Ima_MA_07_11_Rec-210 -1.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478000" y="2101422"/>
          <a:ext cx="1862666" cy="2330877"/>
        </a:xfrm>
        <a:prstGeom prst="rect">
          <a:avLst/>
        </a:prstGeom>
      </xdr:spPr>
    </xdr:pic>
    <xdr:clientData/>
  </xdr:twoCellAnchor>
  <xdr:twoCellAnchor editAs="oneCell">
    <xdr:from>
      <xdr:col>8</xdr:col>
      <xdr:colOff>1533443</xdr:colOff>
      <xdr:row>10</xdr:row>
      <xdr:rowOff>444500</xdr:rowOff>
    </xdr:from>
    <xdr:to>
      <xdr:col>10</xdr:col>
      <xdr:colOff>2116</xdr:colOff>
      <xdr:row>10</xdr:row>
      <xdr:rowOff>1365250</xdr:rowOff>
    </xdr:to>
    <xdr:pic>
      <xdr:nvPicPr>
        <xdr:cNvPr id="13" name="Imagen 12" descr="Ima_MA_07_11_Rec-210 -2.jp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894776" y="5249333"/>
          <a:ext cx="2691423" cy="920750"/>
        </a:xfrm>
        <a:prstGeom prst="rect">
          <a:avLst/>
        </a:prstGeom>
      </xdr:spPr>
    </xdr:pic>
    <xdr:clientData/>
  </xdr:twoCellAnchor>
  <xdr:twoCellAnchor editAs="oneCell">
    <xdr:from>
      <xdr:col>9</xdr:col>
      <xdr:colOff>34673</xdr:colOff>
      <xdr:row>11</xdr:row>
      <xdr:rowOff>423332</xdr:rowOff>
    </xdr:from>
    <xdr:to>
      <xdr:col>10</xdr:col>
      <xdr:colOff>158750</xdr:colOff>
      <xdr:row>11</xdr:row>
      <xdr:rowOff>1454149</xdr:rowOff>
    </xdr:to>
    <xdr:pic>
      <xdr:nvPicPr>
        <xdr:cNvPr id="14" name="Imagen 13" descr="Ima_MA_07_11_Rec-210 -3.jp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962340" y="7080249"/>
          <a:ext cx="2780493" cy="1030817"/>
        </a:xfrm>
        <a:prstGeom prst="rect">
          <a:avLst/>
        </a:prstGeom>
      </xdr:spPr>
    </xdr:pic>
    <xdr:clientData/>
  </xdr:twoCellAnchor>
  <xdr:twoCellAnchor editAs="oneCell">
    <xdr:from>
      <xdr:col>9</xdr:col>
      <xdr:colOff>81522</xdr:colOff>
      <xdr:row>12</xdr:row>
      <xdr:rowOff>148166</xdr:rowOff>
    </xdr:from>
    <xdr:to>
      <xdr:col>9</xdr:col>
      <xdr:colOff>2565400</xdr:colOff>
      <xdr:row>12</xdr:row>
      <xdr:rowOff>1587499</xdr:rowOff>
    </xdr:to>
    <xdr:pic>
      <xdr:nvPicPr>
        <xdr:cNvPr id="15" name="Imagen 14" descr="Ima_MA_07_11_Rec-210 -4.jpg"/>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009189" y="9207499"/>
          <a:ext cx="2483878" cy="1439333"/>
        </a:xfrm>
        <a:prstGeom prst="rect">
          <a:avLst/>
        </a:prstGeom>
      </xdr:spPr>
    </xdr:pic>
    <xdr:clientData/>
  </xdr:twoCellAnchor>
  <xdr:twoCellAnchor editAs="oneCell">
    <xdr:from>
      <xdr:col>9</xdr:col>
      <xdr:colOff>694530</xdr:colOff>
      <xdr:row>13</xdr:row>
      <xdr:rowOff>529166</xdr:rowOff>
    </xdr:from>
    <xdr:to>
      <xdr:col>9</xdr:col>
      <xdr:colOff>2400300</xdr:colOff>
      <xdr:row>13</xdr:row>
      <xdr:rowOff>1828800</xdr:rowOff>
    </xdr:to>
    <xdr:pic>
      <xdr:nvPicPr>
        <xdr:cNvPr id="16" name="Imagen 15" descr="Ima_MA_07_11_Rec-210 -5.png"/>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4622197" y="11789833"/>
          <a:ext cx="1705770" cy="1299634"/>
        </a:xfrm>
        <a:prstGeom prst="rect">
          <a:avLst/>
        </a:prstGeom>
      </xdr:spPr>
    </xdr:pic>
    <xdr:clientData/>
  </xdr:twoCellAnchor>
  <xdr:twoCellAnchor editAs="oneCell">
    <xdr:from>
      <xdr:col>9</xdr:col>
      <xdr:colOff>305021</xdr:colOff>
      <xdr:row>14</xdr:row>
      <xdr:rowOff>275167</xdr:rowOff>
    </xdr:from>
    <xdr:to>
      <xdr:col>9</xdr:col>
      <xdr:colOff>2398183</xdr:colOff>
      <xdr:row>14</xdr:row>
      <xdr:rowOff>1557867</xdr:rowOff>
    </xdr:to>
    <xdr:pic>
      <xdr:nvPicPr>
        <xdr:cNvPr id="17" name="Imagen 16" descr="Ima_MA_07_11_Rec-210 -6.jpg"/>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4232688" y="13546667"/>
          <a:ext cx="2093162" cy="1282700"/>
        </a:xfrm>
        <a:prstGeom prst="rect">
          <a:avLst/>
        </a:prstGeom>
      </xdr:spPr>
    </xdr:pic>
    <xdr:clientData/>
  </xdr:twoCellAnchor>
  <xdr:twoCellAnchor editAs="oneCell">
    <xdr:from>
      <xdr:col>9</xdr:col>
      <xdr:colOff>0</xdr:colOff>
      <xdr:row>15</xdr:row>
      <xdr:rowOff>230908</xdr:rowOff>
    </xdr:from>
    <xdr:to>
      <xdr:col>9</xdr:col>
      <xdr:colOff>2527300</xdr:colOff>
      <xdr:row>15</xdr:row>
      <xdr:rowOff>1035049</xdr:rowOff>
    </xdr:to>
    <xdr:pic>
      <xdr:nvPicPr>
        <xdr:cNvPr id="18" name="Imagen 17" descr="Ima_MA_07_11_Rec-210 -7.jpg"/>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3927667" y="15280408"/>
          <a:ext cx="2527300" cy="804141"/>
        </a:xfrm>
        <a:prstGeom prst="rect">
          <a:avLst/>
        </a:prstGeom>
      </xdr:spPr>
    </xdr:pic>
    <xdr:clientData/>
  </xdr:twoCellAnchor>
  <xdr:twoCellAnchor editAs="oneCell">
    <xdr:from>
      <xdr:col>9</xdr:col>
      <xdr:colOff>158817</xdr:colOff>
      <xdr:row>16</xdr:row>
      <xdr:rowOff>476250</xdr:rowOff>
    </xdr:from>
    <xdr:to>
      <xdr:col>9</xdr:col>
      <xdr:colOff>2188632</xdr:colOff>
      <xdr:row>16</xdr:row>
      <xdr:rowOff>1638300</xdr:rowOff>
    </xdr:to>
    <xdr:pic>
      <xdr:nvPicPr>
        <xdr:cNvPr id="19" name="Imagen 18" descr="Ima_MA_07_11_Rec-210 -8.jpg"/>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4086484" y="17356667"/>
          <a:ext cx="2029815" cy="1162050"/>
        </a:xfrm>
        <a:prstGeom prst="rect">
          <a:avLst/>
        </a:prstGeom>
      </xdr:spPr>
    </xdr:pic>
    <xdr:clientData/>
  </xdr:twoCellAnchor>
  <xdr:twoCellAnchor editAs="oneCell">
    <xdr:from>
      <xdr:col>8</xdr:col>
      <xdr:colOff>1408309</xdr:colOff>
      <xdr:row>17</xdr:row>
      <xdr:rowOff>762000</xdr:rowOff>
    </xdr:from>
    <xdr:to>
      <xdr:col>10</xdr:col>
      <xdr:colOff>65616</xdr:colOff>
      <xdr:row>17</xdr:row>
      <xdr:rowOff>1731431</xdr:rowOff>
    </xdr:to>
    <xdr:pic>
      <xdr:nvPicPr>
        <xdr:cNvPr id="20" name="Imagen 19" descr="Ima_MA_07_11_Rec-210 -9.jpg"/>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769642" y="19907250"/>
          <a:ext cx="2880057" cy="969431"/>
        </a:xfrm>
        <a:prstGeom prst="rect">
          <a:avLst/>
        </a:prstGeom>
      </xdr:spPr>
    </xdr:pic>
    <xdr:clientData/>
  </xdr:twoCellAnchor>
  <xdr:twoCellAnchor editAs="oneCell">
    <xdr:from>
      <xdr:col>8</xdr:col>
      <xdr:colOff>1464591</xdr:colOff>
      <xdr:row>18</xdr:row>
      <xdr:rowOff>359833</xdr:rowOff>
    </xdr:from>
    <xdr:to>
      <xdr:col>10</xdr:col>
      <xdr:colOff>4809</xdr:colOff>
      <xdr:row>18</xdr:row>
      <xdr:rowOff>1553632</xdr:rowOff>
    </xdr:to>
    <xdr:pic>
      <xdr:nvPicPr>
        <xdr:cNvPr id="21" name="Imagen 20" descr="Ima_MA_07_11_Rec-210 -10.jpg"/>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3825924" y="22066250"/>
          <a:ext cx="2762968" cy="11937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K19" sqref="K19"/>
    </sheetView>
  </sheetViews>
  <sheetFormatPr baseColWidth="10" defaultColWidth="10.83203125" defaultRowHeight="13" x14ac:dyDescent="0"/>
  <cols>
    <col min="1" max="1" width="10"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M5A</v>
      </c>
    </row>
    <row r="2" spans="1:16" ht="15">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
      <c r="A3" s="1"/>
      <c r="B3" s="4" t="s">
        <v>8</v>
      </c>
      <c r="C3" s="86">
        <v>9</v>
      </c>
      <c r="D3" s="87"/>
      <c r="F3" s="79">
        <v>42319</v>
      </c>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
      <c r="A4" s="1"/>
      <c r="B4" s="4" t="s">
        <v>54</v>
      </c>
      <c r="C4" s="86" t="s">
        <v>191</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88" t="s">
        <v>188</v>
      </c>
      <c r="D5" s="89"/>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3"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217" customHeight="1">
      <c r="A10" s="12" t="str">
        <f>IF(OR(B10&lt;&gt;"",J10&lt;&gt;""),"IMG01","")</f>
        <v>IMG01</v>
      </c>
      <c r="B10" s="62" t="s">
        <v>187</v>
      </c>
      <c r="C10" s="20" t="str">
        <f t="shared" ref="C10:C41" si="0">IF(OR(B10&lt;&gt;"",J10&lt;&gt;""),IF($G$4="Recurso",CONCATENATE($G$4," ",$G$5),$G$4),"")</f>
        <v>Recurso M5A</v>
      </c>
      <c r="D10" s="63"/>
      <c r="E10" s="63" t="s">
        <v>155</v>
      </c>
      <c r="F10" s="13" t="str">
        <f t="shared" ref="F10" ca="1" si="1">IF(OR(B10&lt;&gt;"",J10&lt;&gt;""),CONCATENATE($C$7,"_",$A10,IF($G$4="Cuaderno de Estudio","_small",CONCATENATE(IF(I10="","","n"),IF(LEFT($G$5,1)="F",".jpg",".png")))),"")</f>
        <v>MA_07_11_CO_REC_210_IMG01n.png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MA_07_11_CO_REC_210_IMG01a.png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192</v>
      </c>
      <c r="O10" s="2" t="str">
        <f>'Definición técnica de imagenes'!A12</f>
        <v>M12D</v>
      </c>
    </row>
    <row r="11" spans="1:16" s="11" customFormat="1" ht="146" customHeight="1">
      <c r="A11" s="12" t="str">
        <f t="shared" ref="A11:A18" si="3">IF(OR(B11&lt;&gt;"",J11&lt;&gt;""),CONCATENATE(LEFT(A10,3),IF(MID(A10,4,2)+1&lt;10,CONCATENATE("0",MID(A10,4,2)+1))),"")</f>
        <v>IMG02</v>
      </c>
      <c r="B11" s="62" t="s">
        <v>187</v>
      </c>
      <c r="C11" s="20" t="str">
        <f t="shared" si="0"/>
        <v>Recurso M5A</v>
      </c>
      <c r="D11" s="63"/>
      <c r="E11" s="63" t="s">
        <v>155</v>
      </c>
      <c r="F11" s="13" t="str">
        <f t="shared" ref="F11:F74" ca="1" si="4">IF(OR(B11&lt;&gt;"",J11&lt;&gt;""),CONCATENATE($C$7,"_",$A11,IF($G$4="Cuaderno de Estudio","_small",CONCATENATE(IF(I11="","","n"),IF(LEFT($G$5,1)="F",".jpg",".png")))),"")</f>
        <v>MA_07_11_CO_REC_210_IMG02n.png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MA_07_11_CO_REC_210_IMG02a.png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4" t="s">
        <v>193</v>
      </c>
      <c r="O11" s="2" t="str">
        <f>'Definición técnica de imagenes'!A13</f>
        <v>M101</v>
      </c>
    </row>
    <row r="12" spans="1:16" s="11" customFormat="1" ht="189" customHeight="1">
      <c r="A12" s="12" t="str">
        <f t="shared" si="3"/>
        <v>IMG03</v>
      </c>
      <c r="B12" s="62" t="s">
        <v>187</v>
      </c>
      <c r="C12" s="20" t="str">
        <f t="shared" si="0"/>
        <v>Recurso M5A</v>
      </c>
      <c r="D12" s="63"/>
      <c r="E12" s="63" t="s">
        <v>155</v>
      </c>
      <c r="F12" s="13" t="str">
        <f t="shared" ca="1" si="4"/>
        <v>MA_07_11_CO_REC_210_IMG03n.png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MA_07_11_CO_REC_210_IMG03a.png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t="s">
        <v>194</v>
      </c>
      <c r="O12" s="2" t="str">
        <f>'Definición técnica de imagenes'!A18</f>
        <v>Diaporama F1</v>
      </c>
    </row>
    <row r="13" spans="1:16" s="11" customFormat="1" ht="173" customHeight="1">
      <c r="A13" s="12" t="str">
        <f t="shared" si="3"/>
        <v>IMG04</v>
      </c>
      <c r="B13" s="62" t="s">
        <v>187</v>
      </c>
      <c r="C13" s="20" t="str">
        <f t="shared" si="0"/>
        <v>Recurso M5A</v>
      </c>
      <c r="D13" s="63"/>
      <c r="E13" s="63" t="s">
        <v>155</v>
      </c>
      <c r="F13" s="13" t="str">
        <f t="shared" ca="1" si="4"/>
        <v>MA_07_11_CO_REC_210_IMG04n.png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MA_07_11_CO_REC_210_IMG04a.png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6" t="s">
        <v>192</v>
      </c>
      <c r="O13" s="2" t="str">
        <f>'Definición técnica de imagenes'!A19</f>
        <v>F4</v>
      </c>
    </row>
    <row r="14" spans="1:16" s="11" customFormat="1" ht="158" customHeight="1">
      <c r="A14" s="12" t="str">
        <f t="shared" si="3"/>
        <v>IMG05</v>
      </c>
      <c r="B14" s="62" t="s">
        <v>187</v>
      </c>
      <c r="C14" s="20" t="str">
        <f t="shared" si="0"/>
        <v>Recurso M5A</v>
      </c>
      <c r="D14" s="63"/>
      <c r="E14" s="63" t="s">
        <v>155</v>
      </c>
      <c r="F14" s="13" t="str">
        <f t="shared" ca="1" si="4"/>
        <v>MA_07_11_CO_REC_210_IMG05n.png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MA_07_11_CO_REC_210_IMG05a.png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6" t="s">
        <v>195</v>
      </c>
      <c r="O14" s="2" t="str">
        <f>'Definición técnica de imagenes'!A22</f>
        <v>F6</v>
      </c>
    </row>
    <row r="15" spans="1:16" s="11" customFormat="1" ht="140" customHeight="1">
      <c r="A15" s="12" t="str">
        <f t="shared" si="3"/>
        <v>IMG06</v>
      </c>
      <c r="B15" s="62" t="s">
        <v>187</v>
      </c>
      <c r="C15" s="20" t="str">
        <f t="shared" si="0"/>
        <v>Recurso M5A</v>
      </c>
      <c r="D15" s="63"/>
      <c r="E15" s="63" t="s">
        <v>155</v>
      </c>
      <c r="F15" s="13" t="str">
        <f t="shared" ca="1" si="4"/>
        <v>MA_07_11_CO_REC_210_IMG06n.png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MA_07_11_CO_REC_210_IMG06a.png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6" t="s">
        <v>196</v>
      </c>
      <c r="O15" s="2" t="str">
        <f>'Definición técnica de imagenes'!A24</f>
        <v>F6B</v>
      </c>
    </row>
    <row r="16" spans="1:16" s="11" customFormat="1" ht="144" customHeight="1">
      <c r="A16" s="12" t="str">
        <f t="shared" si="3"/>
        <v>IMG07</v>
      </c>
      <c r="B16" s="62" t="s">
        <v>187</v>
      </c>
      <c r="C16" s="20" t="str">
        <f t="shared" si="0"/>
        <v>Recurso M5A</v>
      </c>
      <c r="D16" s="63"/>
      <c r="E16" s="63" t="s">
        <v>155</v>
      </c>
      <c r="F16" s="13" t="str">
        <f t="shared" ca="1" si="4"/>
        <v>MA_07_11_CO_REC_210_IMG07n.png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MA_07_11_CO_REC_210_IMG07a.png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c r="K16" s="66" t="s">
        <v>197</v>
      </c>
      <c r="O16" s="2" t="str">
        <f>'Definición técnica de imagenes'!A25</f>
        <v>F7</v>
      </c>
    </row>
    <row r="17" spans="1:15" s="11" customFormat="1" ht="178" customHeight="1">
      <c r="A17" s="12" t="str">
        <f t="shared" si="3"/>
        <v>IMG08</v>
      </c>
      <c r="B17" s="62" t="s">
        <v>189</v>
      </c>
      <c r="C17" s="20" t="str">
        <f t="shared" si="0"/>
        <v>Recurso M5A</v>
      </c>
      <c r="D17" s="63"/>
      <c r="E17" s="63" t="s">
        <v>155</v>
      </c>
      <c r="F17" s="13" t="str">
        <f t="shared" ca="1" si="4"/>
        <v>MA_07_11_CO_REC_210_IMG08n.png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MA_07_11_CO_REC_210_IMG08a.png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c r="K17" s="66" t="s">
        <v>198</v>
      </c>
      <c r="O17" s="2" t="str">
        <f>'Definición técnica de imagenes'!A27</f>
        <v>F7B</v>
      </c>
    </row>
    <row r="18" spans="1:15" s="11" customFormat="1" ht="202" customHeight="1">
      <c r="A18" s="12" t="str">
        <f t="shared" si="3"/>
        <v>IMG09</v>
      </c>
      <c r="B18" s="62" t="s">
        <v>187</v>
      </c>
      <c r="C18" s="20" t="str">
        <f t="shared" si="0"/>
        <v>Recurso M5A</v>
      </c>
      <c r="D18" s="63"/>
      <c r="E18" s="63" t="s">
        <v>155</v>
      </c>
      <c r="F18" s="13" t="str">
        <f t="shared" ca="1" si="4"/>
        <v>MA_07_11_CO_REC_210_IMG09n.png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MA_07_11_CO_REC_210_IMG09a.png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c r="K18" s="66" t="s">
        <v>199</v>
      </c>
      <c r="O18" s="2" t="str">
        <f>'Definición técnica de imagenes'!A30</f>
        <v>F8</v>
      </c>
    </row>
    <row r="19" spans="1:15" s="11" customFormat="1" ht="150" customHeight="1">
      <c r="A19" s="12" t="str">
        <f t="shared" ref="A19:A50" si="6">IF(OR(B19&lt;&gt;"",J19&lt;&gt;""),CONCATENATE(LEFT(A18,3),IF(MID(A18,4,2)+1&lt;10,CONCATENATE("0",MID(A18,4,2)+1),MID(A18,4,2)+1)),"")</f>
        <v>IMG10</v>
      </c>
      <c r="B19" s="62" t="s">
        <v>187</v>
      </c>
      <c r="C19" s="20" t="str">
        <f t="shared" si="0"/>
        <v>Recurso M5A</v>
      </c>
      <c r="D19" s="63"/>
      <c r="E19" s="63" t="s">
        <v>155</v>
      </c>
      <c r="F19" s="13" t="str">
        <f t="shared" ca="1" si="4"/>
        <v>MA_07_11_CO_REC_210_IMG10n.png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MA_07_11_CO_REC_210_IMG10a.png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c r="K19" s="66" t="s">
        <v>200</v>
      </c>
      <c r="O19" s="2" t="str">
        <f>'Definición técnica de imagenes'!A31</f>
        <v>F10</v>
      </c>
    </row>
    <row r="20" spans="1:15" s="11" customFormat="1" ht="215" customHeigh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94" customHeigh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8"/>
      <c r="O21" s="2" t="str">
        <f>'Definición técnica de imagenes'!A33</f>
        <v>F11</v>
      </c>
    </row>
    <row r="22" spans="1:15" s="11" customFormat="1" ht="149" customHeigh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ht="218" customHeigh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8"/>
      <c r="O23" s="2" t="str">
        <f>'Definición técnica de imagenes'!A35</f>
        <v>F13</v>
      </c>
    </row>
    <row r="24" spans="1:15" s="11" customFormat="1" ht="181" customHeigh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8"/>
      <c r="O24" s="2" t="str">
        <f>'Definición técnica de imagenes'!A37</f>
        <v>F13B</v>
      </c>
    </row>
    <row r="25" spans="1:15" s="11" customFormat="1" ht="198" customHeigh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90" customHeigh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3" customHeigh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38" customHeigh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209" customHeigh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76" customHeigh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81" customHeigh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68" customHeigh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84" customHeigh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69" customHeigh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47" customHeigh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49" customHeigh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11" customHeigh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ht="113" customHeigh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ht="131" customHeigh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2" t="s">
        <v>38</v>
      </c>
      <c r="B1" s="93"/>
      <c r="C1" s="93"/>
      <c r="D1" s="93"/>
      <c r="E1" s="93"/>
      <c r="F1" s="94"/>
    </row>
    <row r="2" spans="1:11">
      <c r="A2" s="30" t="s">
        <v>42</v>
      </c>
      <c r="B2" s="31"/>
      <c r="C2" s="95" t="s">
        <v>13</v>
      </c>
      <c r="D2" s="96"/>
      <c r="E2" s="97"/>
      <c r="F2" s="32"/>
    </row>
    <row r="3" spans="1:11" ht="60">
      <c r="A3" s="33" t="s">
        <v>43</v>
      </c>
      <c r="B3" s="31"/>
      <c r="C3" s="101" t="s">
        <v>14</v>
      </c>
      <c r="D3" s="102"/>
      <c r="E3" s="103"/>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4" t="str">
        <f>CONCATENATE(H21,"_",I21,"_",J21,"_CO")</f>
        <v>LE_07_04_CO</v>
      </c>
      <c r="E5" s="105"/>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0" t="str">
        <f>CONCATENATE("SolicitudGrafica_",D5,".xls")</f>
        <v>SolicitudGrafica_LE_07_04_CO.xls</v>
      </c>
      <c r="E7" s="90"/>
      <c r="F7" s="91"/>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2" t="s">
        <v>41</v>
      </c>
      <c r="B13" s="93"/>
      <c r="C13" s="93"/>
      <c r="D13" s="93"/>
      <c r="E13" s="93"/>
      <c r="F13" s="94"/>
      <c r="I13" s="22" t="s">
        <v>33</v>
      </c>
      <c r="J13" s="22">
        <v>10</v>
      </c>
      <c r="K13" s="22">
        <v>10</v>
      </c>
    </row>
    <row r="14" spans="1:11" ht="16" thickBot="1">
      <c r="A14" s="33"/>
      <c r="B14" s="31"/>
      <c r="C14" s="31"/>
      <c r="D14" s="31"/>
      <c r="E14" s="31"/>
      <c r="F14" s="32"/>
      <c r="I14" s="22" t="s">
        <v>34</v>
      </c>
      <c r="J14" s="22">
        <v>11</v>
      </c>
      <c r="K14" s="22">
        <v>11</v>
      </c>
    </row>
    <row r="15" spans="1:11">
      <c r="A15" s="30" t="s">
        <v>46</v>
      </c>
      <c r="B15" s="31"/>
      <c r="C15" s="95" t="s">
        <v>49</v>
      </c>
      <c r="D15" s="96"/>
      <c r="E15" s="96"/>
      <c r="F15" s="97"/>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8" t="str">
        <f>CONCATENATE(H21,"_",I21,"_",J21,"_",K45)</f>
        <v>LE_07_04_REC10</v>
      </c>
      <c r="E17" s="99"/>
      <c r="F17" s="100"/>
      <c r="J17" s="22">
        <v>14</v>
      </c>
      <c r="K17" s="22">
        <v>14</v>
      </c>
    </row>
    <row r="18" spans="1:11" ht="76" thickBot="1">
      <c r="A18" s="33" t="s">
        <v>48</v>
      </c>
      <c r="B18" s="31"/>
      <c r="C18" s="59" t="s">
        <v>120</v>
      </c>
      <c r="D18" s="90" t="str">
        <f>CONCATENATE("SolicitudGrafica_",D17,".xls")</f>
        <v>SolicitudGrafica_LE_07_04_REC10.xls</v>
      </c>
      <c r="E18" s="90"/>
      <c r="F18" s="91"/>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7" t="s">
        <v>56</v>
      </c>
      <c r="B1" s="107" t="s">
        <v>149</v>
      </c>
      <c r="C1" s="107" t="s">
        <v>63</v>
      </c>
      <c r="D1" s="107" t="s">
        <v>64</v>
      </c>
      <c r="E1" s="107" t="s">
        <v>5</v>
      </c>
      <c r="F1" s="107" t="s">
        <v>65</v>
      </c>
      <c r="G1" s="107" t="s">
        <v>66</v>
      </c>
      <c r="H1" s="106" t="s">
        <v>68</v>
      </c>
      <c r="I1" s="106"/>
    </row>
    <row r="2" spans="1:10">
      <c r="A2" s="107"/>
      <c r="B2" s="107"/>
      <c r="C2" s="107"/>
      <c r="D2" s="107"/>
      <c r="E2" s="107"/>
      <c r="F2" s="107"/>
      <c r="G2" s="107"/>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2"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6" customFormat="1" ht="14.75" customHeight="1">
      <c r="A15" s="74" t="s">
        <v>96</v>
      </c>
      <c r="B15" s="74"/>
      <c r="C15" s="74" t="s">
        <v>97</v>
      </c>
      <c r="D15" s="75" t="s">
        <v>98</v>
      </c>
      <c r="E15" s="74" t="s">
        <v>93</v>
      </c>
      <c r="F15" s="74" t="s">
        <v>117</v>
      </c>
      <c r="G15" s="74"/>
      <c r="H15" s="75" t="s">
        <v>122</v>
      </c>
      <c r="I15" s="74"/>
      <c r="J15" s="76"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1"/>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1"/>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Clara Esther  Melo Rodriguez</cp:lastModifiedBy>
  <dcterms:created xsi:type="dcterms:W3CDTF">2014-07-01T23:43:25Z</dcterms:created>
  <dcterms:modified xsi:type="dcterms:W3CDTF">2015-11-11T21:08:15Z</dcterms:modified>
</cp:coreProperties>
</file>