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844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A13" i="1" s="1"/>
  <c r="H11" i="1"/>
  <c r="F11" i="1"/>
  <c r="G11" i="1" s="1"/>
  <c r="H10" i="1"/>
  <c r="F10" i="1"/>
  <c r="G10" i="1" s="1"/>
  <c r="F13" i="1" l="1"/>
  <c r="G13" i="1" s="1"/>
  <c r="H13" i="1"/>
  <c r="F12" i="1"/>
  <c r="G12" i="1" s="1"/>
  <c r="H12" i="1"/>
  <c r="A14" i="1"/>
  <c r="F14" i="1" s="1"/>
  <c r="G14" i="1" s="1"/>
  <c r="A15" i="1" l="1"/>
  <c r="F15" i="1" l="1"/>
  <c r="G15" i="1" s="1"/>
  <c r="H15" i="1"/>
  <c r="A16" i="1"/>
  <c r="F16" i="1" l="1"/>
  <c r="G16" i="1" s="1"/>
  <c r="H16" i="1"/>
  <c r="A17" i="1"/>
  <c r="F17" i="1" l="1"/>
  <c r="G17" i="1" s="1"/>
  <c r="H17" i="1"/>
  <c r="A18" i="1"/>
  <c r="F18" i="1" l="1"/>
  <c r="G18" i="1" s="1"/>
  <c r="H18" i="1"/>
  <c r="A19" i="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<sst xmlns="http://schemas.openxmlformats.org/spreadsheetml/2006/main" count="397" uniqueCount="196">
  <si>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</si>
  <si>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</si>
  <si>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</si>
  <si>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</si>
  <si>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</si>
  <si>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</si>
  <si>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</si>
  <si>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</si>
  <si>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</si>
  <si>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</si>
  <si>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</si>
  <si>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</si>
  <si>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</si>
  <si>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</si>
  <si>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</si>
  <si>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</si>
  <si>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</si>
  <si>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</si>
  <si>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</si>
  <si>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</si>
  <si>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</si>
  <si>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</si>
  <si>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</si>
  <si>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</si>
  <si>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</si>
  <si>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</si>
  <si>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</si>
  <si>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</si>
  <si>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</si>
  <si>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</si>
  <si>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</si>
  <si>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</si>
  <si>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</si>
  <si>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</si>
  <si>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</si>
  <si>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</si>
  <si>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</si>
  <si>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</si>
  <si>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</si>
  <si>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</si>
  <si>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</si>
  <si>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</si>
  <si>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</si>
  <si>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</si>
  <si>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</si>
  <si>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</si>
  <si>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</si>
  <si>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</si>
  <si>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</si>
  <si>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</si>
  <si>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</si>
  <si>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</si>
  <si>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</si>
  <si>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</si>
  <si>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</si>
  <si>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</si>
  <si>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</si>
  <si>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</si>
  <si>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</si>
  <si>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</si>
  <si>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</si>
  <si>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</si>
  <si>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</si>
  <si>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</si>
  <si>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</si>
  <si>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</si>
  <si>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</si>
  <si>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</si>
  <si>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</si>
  <si>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</si>
  <si>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</si>
  <si>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</si>
  <si>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</si>
  <si>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</si>
  <si>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</si>
  <si>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</si>
  <si>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</si>
  <si>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</si>
  <si>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</si>
  <si>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</si>
  <si>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</si>
  <si>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</si>
  <si>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</si>
  <si>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</si>
  <si>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</si>
  <si>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</si>
  <si>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</si>
  <si>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</si>
  <si>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</si>
  <si>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</si>
  <si>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</si>
  <si>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</si>
  <si>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</si>
  <si>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</si>
  <si>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</si>
  <si>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</si>
  <si>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</si>
  <si>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</si>
  <si>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</si>
  <si>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</si>
  <si>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</si>
  <si>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</si>
  <si>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</si>
  <si>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</si>
  <si>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</si>
  <si>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</si>
  <si>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</si>
  <si>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</si>
  <si>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</si>
  <si>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</si>
  <si>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</si>
  <si>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</si>
  <si>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</si>
  <si>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</si>
  <si>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</si>
  <si>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</si>
  <si>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</si>
  <si>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</si>
  <si>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</si>
  <si>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</si>
  <si>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</si>
  <si>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</si>
  <si>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</si>
  <si>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</si>
  <si>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</si>
  <si>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</si>
  <si>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</si>
  <si>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</si>
  <si>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</si>
  <si>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</si>
  <si>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</si>
  <si>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</si>
  <si>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</si>
  <si>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</si>
  <si>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</si>
  <si>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</si>
  <si>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</si>
  <si>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</si>
  <si>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</si>
  <si>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</si>
  <si>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</si>
  <si>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</si>
  <si>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</si>
  <si>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</si>
  <si>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</si>
  <si>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</si>
  <si>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</si>
  <si>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</si>
  <si>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</si>
  <si>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</si>
  <si>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</si>
  <si>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</si>
  <si>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</si>
  <si>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</si>
  <si>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</si>
  <si>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</si>
  <si>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</si>
  <si>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</si>
  <si>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</si>
  <si>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</si>
  <si>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</si>
  <si>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</si>
  <si>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</si>
  <si>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</si>
  <si>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</si>
  <si>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</si>
  <si>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</si>
  <si>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</si>
  <si>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</si>
  <si>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</si>
  <si>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</si>
  <si>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</si>
  <si>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</si>
  <si>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</si>
  <si>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</si>
  <si>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</si>
  <si>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</si>
  <si>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</si>
  <si>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</si>
  <si>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</si>
  <si>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</si>
  <si>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</si>
  <si>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</si>
  <si>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</si>
  <si>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</si>
  <si>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</si>
  <si>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</si>
  <si>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Longitudes y áreas</t>
  </si>
  <si>
    <t>ver observaciones</t>
  </si>
  <si>
    <t>MA_07_11_REC150</t>
  </si>
  <si>
    <t>Ilustración</t>
  </si>
  <si>
    <t>figura como en la figura de referencia</t>
  </si>
  <si>
    <t>Fotografía</t>
  </si>
  <si>
    <t>Imagen como en la figura de referencia. Un rectángulo, un cuadrado, un rombo y un romboide, numerados en ese orden.</t>
  </si>
  <si>
    <t xml:space="preserve">Imagen como en la figura de referencia. </t>
  </si>
  <si>
    <t>Imagen como en la referencia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</si>
</sst>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331932</xdr:colOff>
      <xdr:row>9</xdr:row>
      <xdr:rowOff>101021</xdr:rowOff>
    </xdr:from>
    <xdr:to>
      <xdr:col>15</xdr:col>
      <xdr:colOff>316057</xdr:colOff>
      <xdr:row>9</xdr:row>
      <xdr:rowOff>1291784</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83182" y="2265794"/>
          <a:ext cx="2235489" cy="1190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447386</xdr:colOff>
      <xdr:row>10</xdr:row>
      <xdr:rowOff>144320</xdr:rowOff>
    </xdr:from>
    <xdr:to>
      <xdr:col>15</xdr:col>
      <xdr:colOff>699943</xdr:colOff>
      <xdr:row>10</xdr:row>
      <xdr:rowOff>1332754</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98636" y="3723411"/>
          <a:ext cx="2503921" cy="11884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303068</xdr:colOff>
      <xdr:row>11</xdr:row>
      <xdr:rowOff>268525</xdr:rowOff>
    </xdr:from>
    <xdr:to>
      <xdr:col>10</xdr:col>
      <xdr:colOff>1639741</xdr:colOff>
      <xdr:row>11</xdr:row>
      <xdr:rowOff>1894393</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54318" y="5261934"/>
          <a:ext cx="1336673" cy="16258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375226</xdr:colOff>
      <xdr:row>12</xdr:row>
      <xdr:rowOff>192042</xdr:rowOff>
    </xdr:from>
    <xdr:to>
      <xdr:col>10</xdr:col>
      <xdr:colOff>2016701</xdr:colOff>
      <xdr:row>12</xdr:row>
      <xdr:rowOff>1238826</xdr:rowOff>
    </xdr:to>
    <xdr:pic>
      <xdr:nvPicPr>
        <xdr:cNvPr id="5" name="Imagen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26476" y="7350224"/>
          <a:ext cx="1641475" cy="1046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216476</xdr:colOff>
      <xdr:row>13</xdr:row>
      <xdr:rowOff>0</xdr:rowOff>
    </xdr:from>
    <xdr:to>
      <xdr:col>10</xdr:col>
      <xdr:colOff>2204315</xdr:colOff>
      <xdr:row>14</xdr:row>
      <xdr:rowOff>9581</xdr:rowOff>
    </xdr:to>
    <xdr:pic>
      <xdr:nvPicPr>
        <xdr:cNvPr id="6" name="inline_image" descr="http://thumb9.shutterstock.com/display_pic_with_logo/241411/329166992/stock-photo-steel-beams-against-the-blue-sky-fragment-construction-site-329166992.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567726" y="8572500"/>
          <a:ext cx="1987839" cy="14238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324413</xdr:colOff>
      <xdr:row>14</xdr:row>
      <xdr:rowOff>158750</xdr:rowOff>
    </xdr:from>
    <xdr:to>
      <xdr:col>16</xdr:col>
      <xdr:colOff>238704</xdr:colOff>
      <xdr:row>14</xdr:row>
      <xdr:rowOff>3398982</xdr:rowOff>
    </xdr:to>
    <xdr:pic>
      <xdr:nvPicPr>
        <xdr:cNvPr id="7" name="Imagen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675663" y="10145568"/>
          <a:ext cx="2988268" cy="32402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620568</xdr:colOff>
      <xdr:row>15</xdr:row>
      <xdr:rowOff>72160</xdr:rowOff>
    </xdr:from>
    <xdr:to>
      <xdr:col>16</xdr:col>
      <xdr:colOff>30018</xdr:colOff>
      <xdr:row>15</xdr:row>
      <xdr:rowOff>2833347</xdr:rowOff>
    </xdr:to>
    <xdr:pic>
      <xdr:nvPicPr>
        <xdr:cNvPr id="8" name="Imagen 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971818" y="13652501"/>
          <a:ext cx="2483427" cy="27611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173182</xdr:colOff>
      <xdr:row>16</xdr:row>
      <xdr:rowOff>144318</xdr:rowOff>
    </xdr:from>
    <xdr:to>
      <xdr:col>21</xdr:col>
      <xdr:colOff>235239</xdr:colOff>
      <xdr:row>16</xdr:row>
      <xdr:rowOff>2966316</xdr:rowOff>
    </xdr:to>
    <xdr:pic>
      <xdr:nvPicPr>
        <xdr:cNvPr id="9" name="Imagen 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524432" y="16625454"/>
          <a:ext cx="7249102" cy="2821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158750</xdr:colOff>
      <xdr:row>17</xdr:row>
      <xdr:rowOff>187614</xdr:rowOff>
    </xdr:from>
    <xdr:to>
      <xdr:col>16</xdr:col>
      <xdr:colOff>225425</xdr:colOff>
      <xdr:row>17</xdr:row>
      <xdr:rowOff>1368714</xdr:rowOff>
    </xdr:to>
    <xdr:pic>
      <xdr:nvPicPr>
        <xdr:cNvPr id="10" name="Imagen 9" descr="http://greco2.centroeditor.es/Guiones_fs/MA_07_11_CO/Recurso150/MA_07_11_COREC150IMG009FICHA%20ESTUDAINTE.pn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510000" y="19901478"/>
          <a:ext cx="3140652" cy="1181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hutterstock.com/pic-329166992/stock-photo-steel-beams-against-the-blue-sky-fragment-construction-site.html?src=1GuXBX_P2fVSxMKw-ISa2A-1-27"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7" activePane="bottomLeft" state="frozen"/>
      <selection pane="bottomLeft" activeCell="K18" sqref="K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7</v>
      </c>
      <c r="D3" s="89"/>
      <c r="F3" s="81"/>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c r="D5" s="91"/>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111" customHeight="1" x14ac:dyDescent="0.25">
      <c r="A10" s="12" t="str">
        <f>IF(OR(B10&lt;&gt;"",J10&lt;&gt;""),"IMG01","")</f>
        <v>IMG01</v>
      </c>
      <c r="B10" s="62" t="s">
        <v>188</v>
      </c>
      <c r="C10" s="20" t="str">
        <f t="shared" ref="C10:C41" si="0">IF(OR(B10&lt;&gt;"",J10&lt;&gt;""),IF($G$4="Recurso",CONCATENATE($G$4," ",$G$5),$G$4),"")</f>
        <v>Recurso F6B</v>
      </c>
      <c r="D10" s="63" t="s">
        <v>190</v>
      </c>
      <c r="E10" s="63" t="s">
        <v>155</v>
      </c>
      <c r="F10" s="13" t="str">
        <f t="shared" ref="F10" ca="1" si="1">IF(OR(B10&lt;&gt;"",J10&lt;&gt;""),CONCATENATE($C$7,"_",$A10,IF($G$4="Cuaderno de Estudio","_small",CONCATENATE(IF(I10="","","n"),IF(LEFT($G$5,1)="F",".jpg",".png")))),"")</f>
        <v>MA_07_11_REC150_IMG01n.jpg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MA_07_11_REC150_IMG01a.jpg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191</v>
      </c>
      <c r="K10" s="64"/>
      <c r="O10" s="2" t="str">
        <f>'Definición técnica de imagenes'!A12</f>
        <v>M12D</v>
      </c>
    </row>
    <row r="11" spans="1:16" s="11" customFormat="1" ht="111" customHeight="1" x14ac:dyDescent="0.25">
      <c r="A11" s="12" t="str">
        <f t="shared" ref="A11:A18" si="3">IF(OR(B11&lt;&gt;"",J11&lt;&gt;""),CONCATENATE(LEFT(A10,3),IF(MID(A10,4,2)+1&lt;10,CONCATENATE("0",MID(A10,4,2)+1))),"")</f>
        <v>IMG02</v>
      </c>
      <c r="B11" s="62" t="s">
        <v>188</v>
      </c>
      <c r="C11" s="20" t="str">
        <f t="shared" si="0"/>
        <v>Recurso F6B</v>
      </c>
      <c r="D11" s="63" t="s">
        <v>190</v>
      </c>
      <c r="E11" s="63" t="s">
        <v>155</v>
      </c>
      <c r="F11" s="13" t="str">
        <f t="shared" ref="F11:F74" ca="1" si="4">IF(OR(B11&lt;&gt;"",J11&lt;&gt;""),CONCATENATE($C$7,"_",$A11,IF($G$4="Cuaderno de Estudio","_small",CONCATENATE(IF(I11="","","n"),IF(LEFT($G$5,1)="F",".jpg",".png")))),"")</f>
        <v>MA_07_11_REC150_IMG02n.jpg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MA_07_11_REC150_IMG02a.jpg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3" t="s">
        <v>191</v>
      </c>
      <c r="K11" s="65"/>
      <c r="O11" s="2" t="str">
        <f>'Definición técnica de imagenes'!A13</f>
        <v>M101</v>
      </c>
    </row>
    <row r="12" spans="1:16" s="11" customFormat="1" ht="171" customHeight="1" x14ac:dyDescent="0.25">
      <c r="A12" s="12" t="str">
        <f t="shared" si="3"/>
        <v>IMG03</v>
      </c>
      <c r="B12" s="62" t="s">
        <v>188</v>
      </c>
      <c r="C12" s="20" t="str">
        <f t="shared" si="0"/>
        <v>Recurso F6B</v>
      </c>
      <c r="D12" s="63" t="s">
        <v>190</v>
      </c>
      <c r="E12" s="63" t="s">
        <v>155</v>
      </c>
      <c r="F12" s="13" t="str">
        <f t="shared" ca="1" si="4"/>
        <v>MA_07_11_REC150_IMG03n.jpg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MA_07_11_REC150_IMG03a.jpg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3" t="s">
        <v>191</v>
      </c>
      <c r="K12" s="64"/>
      <c r="O12" s="2" t="str">
        <f>'Definición técnica de imagenes'!A18</f>
        <v>Diaporama F1</v>
      </c>
    </row>
    <row r="13" spans="1:16" s="11" customFormat="1" ht="111" customHeight="1" x14ac:dyDescent="0.25">
      <c r="A13" s="12" t="str">
        <f t="shared" si="3"/>
        <v>IMG04</v>
      </c>
      <c r="B13" s="62" t="s">
        <v>188</v>
      </c>
      <c r="C13" s="20" t="str">
        <f t="shared" si="0"/>
        <v>Recurso F6B</v>
      </c>
      <c r="D13" s="63" t="s">
        <v>190</v>
      </c>
      <c r="E13" s="63" t="s">
        <v>155</v>
      </c>
      <c r="F13" s="13" t="str">
        <f t="shared" ca="1" si="4"/>
        <v>MA_07_11_REC150_IMG04n.jpg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MA_07_11_REC150_IMG04a.jpg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3" t="s">
        <v>191</v>
      </c>
      <c r="K13" s="64"/>
      <c r="O13" s="2" t="str">
        <f>'Definición técnica de imagenes'!A19</f>
        <v>F4</v>
      </c>
    </row>
    <row r="14" spans="1:16" s="11" customFormat="1" ht="111" customHeight="1" x14ac:dyDescent="0.25">
      <c r="A14" s="12" t="str">
        <f t="shared" si="3"/>
        <v>IMG05</v>
      </c>
      <c r="B14" s="78">
        <v>329166992</v>
      </c>
      <c r="C14" s="20" t="str">
        <f t="shared" si="0"/>
        <v>Recurso F6B</v>
      </c>
      <c r="D14" s="63" t="s">
        <v>192</v>
      </c>
      <c r="E14" s="63" t="s">
        <v>155</v>
      </c>
      <c r="F14" s="13" t="str">
        <f t="shared" ca="1" si="4"/>
        <v>MA_07_11_REC150_IMG05n.jpg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MA_07_11_REC150_IMG05a.jpg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c r="O14" s="2" t="str">
        <f>'Definición técnica de imagenes'!A22</f>
        <v>F6</v>
      </c>
    </row>
    <row r="15" spans="1:16" s="11" customFormat="1" ht="282.75" customHeight="1" x14ac:dyDescent="0.25">
      <c r="A15" s="12" t="str">
        <f t="shared" si="3"/>
        <v>IMG06</v>
      </c>
      <c r="B15" s="62" t="s">
        <v>188</v>
      </c>
      <c r="C15" s="20" t="str">
        <f t="shared" si="0"/>
        <v>Recurso F6B</v>
      </c>
      <c r="D15" s="63" t="s">
        <v>190</v>
      </c>
      <c r="E15" s="63" t="s">
        <v>155</v>
      </c>
      <c r="F15" s="13" t="str">
        <f t="shared" ca="1" si="4"/>
        <v>MA_07_11_REC150_IMG06n.jpg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MA_07_11_REC150_IMG06a.jpg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193</v>
      </c>
      <c r="K15" s="66"/>
      <c r="O15" s="2" t="str">
        <f>'Definición técnica de imagenes'!A24</f>
        <v>F6B</v>
      </c>
    </row>
    <row r="16" spans="1:16" s="11" customFormat="1" ht="228.75" customHeight="1" x14ac:dyDescent="0.3">
      <c r="A16" s="12" t="str">
        <f t="shared" si="3"/>
        <v>IMG07</v>
      </c>
      <c r="B16" s="62" t="s">
        <v>188</v>
      </c>
      <c r="C16" s="20" t="str">
        <f t="shared" si="0"/>
        <v>Recurso F6B</v>
      </c>
      <c r="D16" s="63" t="s">
        <v>190</v>
      </c>
      <c r="E16" s="63" t="s">
        <v>155</v>
      </c>
      <c r="F16" s="13" t="str">
        <f t="shared" ca="1" si="4"/>
        <v>MA_07_11_REC150_IMG07n.jpg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MA_07_11_REC150_IMG07a.jpg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194</v>
      </c>
      <c r="K16" s="68"/>
      <c r="O16" s="2" t="str">
        <f>'Definición técnica de imagenes'!A25</f>
        <v>F7</v>
      </c>
    </row>
    <row r="17" spans="1:15" s="11" customFormat="1" ht="255" customHeight="1" x14ac:dyDescent="0.25">
      <c r="A17" s="12" t="str">
        <f t="shared" si="3"/>
        <v>IMG08</v>
      </c>
      <c r="B17" s="62" t="s">
        <v>188</v>
      </c>
      <c r="C17" s="20" t="str">
        <f t="shared" si="0"/>
        <v>Recurso F6B</v>
      </c>
      <c r="D17" s="63" t="s">
        <v>190</v>
      </c>
      <c r="E17" s="63" t="s">
        <v>155</v>
      </c>
      <c r="F17" s="13" t="str">
        <f t="shared" ca="1" si="4"/>
        <v>MA_07_11_REC150_IMG08n.jpg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MA_07_11_REC150_IMG08a.jpg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195</v>
      </c>
      <c r="K17" s="66"/>
      <c r="O17" s="2" t="str">
        <f>'Definición técnica de imagenes'!A27</f>
        <v>F7B</v>
      </c>
    </row>
    <row r="18" spans="1:15" s="11" customFormat="1" ht="111" customHeight="1" x14ac:dyDescent="0.25">
      <c r="A18" s="12" t="str">
        <f t="shared" si="3"/>
        <v>IMG09</v>
      </c>
      <c r="B18" s="62" t="s">
        <v>188</v>
      </c>
      <c r="C18" s="20" t="str">
        <f t="shared" si="0"/>
        <v>Recurso F6B</v>
      </c>
      <c r="D18" s="63" t="s">
        <v>190</v>
      </c>
      <c r="E18" s="63" t="s">
        <v>155</v>
      </c>
      <c r="F18" s="13" t="str">
        <f t="shared" ca="1" si="4"/>
        <v>MA_07_11_REC150_IMG09n.jpg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MA_07_11_REC150_IMG09a.jpg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195</v>
      </c>
      <c r="K18"/>
      <c r="O18" s="2" t="str">
        <f>'Definición técnica de imagenes'!A30</f>
        <v>F8</v>
      </c>
    </row>
    <row r="19" spans="1:15" s="11" customFormat="1" ht="11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4" r:id="rId1" display="http://www.shutterstock.com/pic-329166992/stock-photo-steel-beams-against-the-blue-sky-fragment-construction-site.html?src=1GuXBX_P2fVSxMKw-ISa2A-1-27"/>
  </hyperlinks>
  <pageMargins left="0.75" right="0.75" top="1" bottom="1" header="0.5" footer="0.5"/>
  <pageSetup orientation="portrait" horizontalDpi="4294967292" verticalDpi="4294967292"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2016-01-24T02:31:53Z</dcterms:modified>
</cp:coreProperties>
</file>