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<sst xmlns="http://schemas.openxmlformats.org/spreadsheetml/2006/main" count="382" uniqueCount="191">
  <si>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</si>
  <si>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</si>
  <si>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</si>
  <si>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</si>
  <si>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</si>
  <si>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</si>
  <si>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</si>
  <si>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</si>
  <si>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</si>
  <si>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</si>
  <si>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</si>
  <si>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</si>
  <si>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</si>
  <si>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</si>
  <si>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</si>
  <si>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</si>
  <si>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</si>
  <si>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</si>
  <si>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</si>
  <si>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</si>
  <si>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</si>
  <si>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</si>
  <si>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</si>
  <si>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</si>
  <si>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</si>
  <si>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</si>
  <si>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</si>
  <si>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</si>
  <si>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</si>
  <si>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</si>
  <si>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</si>
  <si>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</si>
  <si>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</si>
  <si>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</si>
  <si>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</si>
  <si>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</si>
  <si>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</si>
  <si>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</si>
  <si>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</si>
  <si>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</si>
  <si>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</si>
  <si>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</si>
  <si>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</si>
  <si>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</si>
  <si>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</si>
  <si>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</si>
  <si>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</si>
  <si>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</si>
  <si>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</si>
  <si>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</si>
  <si>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</si>
  <si>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</si>
  <si>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</si>
  <si>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</si>
  <si>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</si>
  <si>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</si>
  <si>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</si>
  <si>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</si>
  <si>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</si>
  <si>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</si>
  <si>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</si>
  <si>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</si>
  <si>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</si>
  <si>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</si>
  <si>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</si>
  <si>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</si>
  <si>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</si>
  <si>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</si>
  <si>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</si>
  <si>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</si>
  <si>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</si>
  <si>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</si>
  <si>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</si>
  <si>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</si>
  <si>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</si>
  <si>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</si>
  <si>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</si>
  <si>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</si>
  <si>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</si>
  <si>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</si>
  <si>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</si>
  <si>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</si>
  <si>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</si>
  <si>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</si>
  <si>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</si>
  <si>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</si>
  <si>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</si>
  <si>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</si>
  <si>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</si>
  <si>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</si>
  <si>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</si>
  <si>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</si>
  <si>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</si>
  <si>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</si>
  <si>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</si>
  <si>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</si>
  <si>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</si>
  <si>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</si>
  <si>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</si>
  <si>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</si>
  <si>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</si>
  <si>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</si>
  <si>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</si>
  <si>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</si>
  <si>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</si>
  <si>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</si>
  <si>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</si>
  <si>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</si>
  <si>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</si>
  <si>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</si>
  <si>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</si>
  <si>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</si>
  <si>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</si>
  <si>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</si>
  <si>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</si>
  <si>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</si>
  <si>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</si>
  <si>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</si>
  <si>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</si>
  <si>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</si>
  <si>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</si>
  <si>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</si>
  <si>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</si>
  <si>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</si>
  <si>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</si>
  <si>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</si>
  <si>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</si>
  <si>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</si>
  <si>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</si>
  <si>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</si>
  <si>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</si>
  <si>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</si>
  <si>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</si>
  <si>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</si>
  <si>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</si>
  <si>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</si>
  <si>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</si>
  <si>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</si>
  <si>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</si>
  <si>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</si>
  <si>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</si>
  <si>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</si>
  <si>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</si>
  <si>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</si>
  <si>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</si>
  <si>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</si>
  <si>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</si>
  <si>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</si>
  <si>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</si>
  <si>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</si>
  <si>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</si>
  <si>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</si>
  <si>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</si>
  <si>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</si>
  <si>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</si>
  <si>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</si>
  <si>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</si>
  <si>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</si>
  <si>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</si>
  <si>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</si>
  <si>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</si>
  <si>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</si>
  <si>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</si>
  <si>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</si>
  <si>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</si>
  <si>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</si>
  <si>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</si>
  <si>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</si>
  <si>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</si>
  <si>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</si>
  <si>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</si>
  <si>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</si>
  <si>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</si>
  <si>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</si>
  <si>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</si>
  <si>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</si>
  <si>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</si>
  <si>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</si>
  <si>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</si>
  <si>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</si>
  <si>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</si>
  <si>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</si>
  <si>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</si>
  <si>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</si>
  <si>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</si>
  <si>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</si>
  <si>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</si>
  <si>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</si>
  <si>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MA_07_11_REC80</t>
  </si>
  <si>
    <t>Fotografía</t>
  </si>
  <si>
    <t>únicamente dejar los círculos. Eliminar el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</si>
</sst>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721590</xdr:colOff>
      <xdr:row>9</xdr:row>
      <xdr:rowOff>0</xdr:rowOff>
    </xdr:from>
    <xdr:to>
      <xdr:col>17</xdr:col>
      <xdr:colOff>371474</xdr:colOff>
      <xdr:row>9</xdr:row>
      <xdr:rowOff>2540357</xdr:rowOff>
    </xdr:to>
    <xdr:pic>
      <xdr:nvPicPr>
        <xdr:cNvPr id="2" name="Imagen 1" descr="http://thumb1.shutterstock.com/display_pic_with_logo/2327390/243802474/stock-photo-metallic-tool-to-measure-right-angle-triangle-and-wooden-ruler-pencil-and-tape-measure-on-a-white-24380247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72840" y="2164773"/>
          <a:ext cx="3546475" cy="2540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1129504</xdr:colOff>
      <xdr:row>10</xdr:row>
      <xdr:rowOff>375228</xdr:rowOff>
    </xdr:from>
    <xdr:to>
      <xdr:col>16</xdr:col>
      <xdr:colOff>284884</xdr:colOff>
      <xdr:row>10</xdr:row>
      <xdr:rowOff>2710874</xdr:rowOff>
    </xdr:to>
    <xdr:pic>
      <xdr:nvPicPr>
        <xdr:cNvPr id="3" name="Imagen 2" descr="Seamless abstract vector pattern. Geometric colorful triangles background. Vector illustration EPS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0754" y="5354205"/>
          <a:ext cx="2229357" cy="2335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1214125</xdr:colOff>
      <xdr:row>11</xdr:row>
      <xdr:rowOff>331932</xdr:rowOff>
    </xdr:from>
    <xdr:to>
      <xdr:col>16</xdr:col>
      <xdr:colOff>328180</xdr:colOff>
      <xdr:row>11</xdr:row>
      <xdr:rowOff>2624282</xdr:rowOff>
    </xdr:to>
    <xdr:pic>
      <xdr:nvPicPr>
        <xdr:cNvPr id="4" name="Imagen 3" descr="Hexagon abstract geometric colorful. Low poly vector illustratio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65375" y="8125114"/>
          <a:ext cx="2188032"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868804</xdr:colOff>
      <xdr:row>12</xdr:row>
      <xdr:rowOff>461819</xdr:rowOff>
    </xdr:from>
    <xdr:to>
      <xdr:col>16</xdr:col>
      <xdr:colOff>544656</xdr:colOff>
      <xdr:row>12</xdr:row>
      <xdr:rowOff>2422237</xdr:rowOff>
    </xdr:to>
    <xdr:pic>
      <xdr:nvPicPr>
        <xdr:cNvPr id="5" name="Imagen 4" descr="Various colourful deci pattern blocks forming interesting shapes for fun math learning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20054" y="11069205"/>
          <a:ext cx="2749829" cy="1960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1272650</xdr:colOff>
      <xdr:row>13</xdr:row>
      <xdr:rowOff>259772</xdr:rowOff>
    </xdr:from>
    <xdr:to>
      <xdr:col>15</xdr:col>
      <xdr:colOff>585643</xdr:colOff>
      <xdr:row>13</xdr:row>
      <xdr:rowOff>2715491</xdr:rowOff>
    </xdr:to>
    <xdr:pic>
      <xdr:nvPicPr>
        <xdr:cNvPr id="6" name="Imagen 5" descr="Background of geometric polygons glazed gray green intone "/>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23900" y="13681363"/>
          <a:ext cx="1564357" cy="2455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1382388</xdr:colOff>
      <xdr:row>14</xdr:row>
      <xdr:rowOff>245342</xdr:rowOff>
    </xdr:from>
    <xdr:to>
      <xdr:col>16</xdr:col>
      <xdr:colOff>270453</xdr:colOff>
      <xdr:row>14</xdr:row>
      <xdr:rowOff>2308226</xdr:rowOff>
    </xdr:to>
    <xdr:pic>
      <xdr:nvPicPr>
        <xdr:cNvPr id="7" name="Imagen 6" descr="Colored abstract circle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733638" y="16481137"/>
          <a:ext cx="1962042" cy="2062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764887</xdr:colOff>
      <xdr:row>15</xdr:row>
      <xdr:rowOff>375227</xdr:rowOff>
    </xdr:from>
    <xdr:to>
      <xdr:col>15</xdr:col>
      <xdr:colOff>530225</xdr:colOff>
      <xdr:row>15</xdr:row>
      <xdr:rowOff>2481984</xdr:rowOff>
    </xdr:to>
    <xdr:pic>
      <xdr:nvPicPr>
        <xdr:cNvPr id="8" name="Imagen 7" descr="Seamless Oktoberfest blue background"/>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116137" y="19122159"/>
          <a:ext cx="2016702" cy="21067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1004489</xdr:colOff>
      <xdr:row>16</xdr:row>
      <xdr:rowOff>432955</xdr:rowOff>
    </xdr:from>
    <xdr:to>
      <xdr:col>15</xdr:col>
      <xdr:colOff>660110</xdr:colOff>
      <xdr:row>16</xdr:row>
      <xdr:rowOff>2437823</xdr:rowOff>
    </xdr:to>
    <xdr:pic>
      <xdr:nvPicPr>
        <xdr:cNvPr id="9" name="Imagen 8" descr="Parallelogram, abstract, design icon vector image. Can also be used for shapes and geometry. Suitable for use on web apps, mobile apps and print media."/>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355739" y="21748750"/>
          <a:ext cx="1906985" cy="2004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689153</xdr:colOff>
      <xdr:row>16</xdr:row>
      <xdr:rowOff>2453409</xdr:rowOff>
    </xdr:from>
    <xdr:to>
      <xdr:col>15</xdr:col>
      <xdr:colOff>530225</xdr:colOff>
      <xdr:row>17</xdr:row>
      <xdr:rowOff>2178050</xdr:rowOff>
    </xdr:to>
    <xdr:pic>
      <xdr:nvPicPr>
        <xdr:cNvPr id="10" name="Imagen 9" descr="blue water splash isolated on white background"/>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040403" y="23769204"/>
          <a:ext cx="2092436" cy="2206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7"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222" customHeight="1" x14ac:dyDescent="0.25">
      <c r="A10" s="12" t="str">
        <f>IF(OR(B10&lt;&gt;"",J10&lt;&gt;""),"IMG01","")</f>
        <v>IMG01</v>
      </c>
      <c r="B10" s="62">
        <v>243802474</v>
      </c>
      <c r="C10" s="20" t="str">
        <f t="shared" ref="C10:C41" si="0">IF(OR(B10&lt;&gt;"",J10&lt;&gt;""),IF($G$4="Recurso",CONCATENATE($G$4," ",$G$5),$G$4),"")</f>
        <v>Recurso F10B</v>
      </c>
      <c r="D10" s="63" t="s">
        <v>189</v>
      </c>
      <c r="E10" s="63" t="s">
        <v>155</v>
      </c>
      <c r="F10" s="13" t="str">
        <f t="shared" ref="F10" ca="1" si="1">IF(OR(B10&lt;&gt;"",J10&lt;&gt;""),CONCATENATE($C$7,"_",$A10,IF($G$4="Cuaderno de Estudio","_small",CONCATENATE(IF(I10="","","n"),IF(LEFT($G$5,1)="F",".jpg",".png")))),"")</f>
        <v>MA_07_11_REC80_IMG01.jpg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222" customHeight="1" x14ac:dyDescent="0.25">
      <c r="A11" s="12" t="str">
        <f t="shared" ref="A11:A18" si="3">IF(OR(B11&lt;&gt;"",J11&lt;&gt;""),CONCATENATE(LEFT(A10,3),IF(MID(A10,4,2)+1&lt;10,CONCATENATE("0",MID(A10,4,2)+1))),"")</f>
        <v>IMG02</v>
      </c>
      <c r="B11" s="62">
        <v>147338129</v>
      </c>
      <c r="C11" s="20" t="str">
        <f t="shared" si="0"/>
        <v>Recurso F10B</v>
      </c>
      <c r="D11" s="63" t="s">
        <v>189</v>
      </c>
      <c r="E11" s="63" t="s">
        <v>155</v>
      </c>
      <c r="F11" s="13" t="str">
        <f t="shared" ref="F11:F74" ca="1" si="4">IF(OR(B11&lt;&gt;"",J11&lt;&gt;""),CONCATENATE($C$7,"_",$A11,IF($G$4="Cuaderno de Estudio","_small",CONCATENATE(IF(I11="","","n"),IF(LEFT($G$5,1)="F",".jpg",".png")))),"")</f>
        <v>MA_07_11_REC80_IMG02.jpg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c r="O11" s="2" t="str">
        <f>'Definición técnica de imagenes'!A13</f>
        <v>M101</v>
      </c>
    </row>
    <row r="12" spans="1:16" s="11" customFormat="1" ht="222" customHeight="1" x14ac:dyDescent="0.25">
      <c r="A12" s="12" t="str">
        <f t="shared" si="3"/>
        <v>IMG03</v>
      </c>
      <c r="B12" s="62">
        <v>298103888</v>
      </c>
      <c r="C12" s="20" t="str">
        <f t="shared" si="0"/>
        <v>Recurso F10B</v>
      </c>
      <c r="D12" s="63" t="s">
        <v>189</v>
      </c>
      <c r="E12" s="63" t="s">
        <v>155</v>
      </c>
      <c r="F12" s="13" t="str">
        <f t="shared" ca="1" si="4"/>
        <v>MA_07_11_REC80_IMG03.jpg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222" customHeight="1" x14ac:dyDescent="0.25">
      <c r="A13" s="12" t="str">
        <f t="shared" si="3"/>
        <v>IMG04</v>
      </c>
      <c r="B13" s="62">
        <v>293262719</v>
      </c>
      <c r="C13" s="20" t="str">
        <f t="shared" si="0"/>
        <v>Recurso F10B</v>
      </c>
      <c r="D13" s="63" t="s">
        <v>189</v>
      </c>
      <c r="E13" s="63" t="s">
        <v>155</v>
      </c>
      <c r="F13" s="13" t="str">
        <f t="shared" ca="1" si="4"/>
        <v>MA_07_11_REC80_IMG04.jpg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c r="O13" s="2" t="str">
        <f>'Definición técnica de imagenes'!A19</f>
        <v>F4</v>
      </c>
    </row>
    <row r="14" spans="1:16" s="11" customFormat="1" ht="222" customHeight="1" x14ac:dyDescent="0.25">
      <c r="A14" s="12" t="str">
        <f t="shared" si="3"/>
        <v>IMG05</v>
      </c>
      <c r="B14" s="62">
        <v>169782410</v>
      </c>
      <c r="C14" s="20" t="str">
        <f t="shared" si="0"/>
        <v>Recurso F10B</v>
      </c>
      <c r="D14" s="63" t="s">
        <v>189</v>
      </c>
      <c r="E14" s="63" t="s">
        <v>155</v>
      </c>
      <c r="F14" s="13" t="str">
        <f t="shared" ca="1" si="4"/>
        <v>MA_07_11_REC80_IMG05.jpg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c r="O14" s="2" t="str">
        <f>'Definición técnica de imagenes'!A22</f>
        <v>F6</v>
      </c>
    </row>
    <row r="15" spans="1:16" s="11" customFormat="1" ht="197.25" customHeight="1" x14ac:dyDescent="0.25">
      <c r="A15" s="12" t="str">
        <f t="shared" si="3"/>
        <v>IMG06</v>
      </c>
      <c r="B15" s="62">
        <v>148435208</v>
      </c>
      <c r="C15" s="20" t="str">
        <f t="shared" si="0"/>
        <v>Recurso F10B</v>
      </c>
      <c r="D15" s="63" t="s">
        <v>189</v>
      </c>
      <c r="E15" s="63" t="s">
        <v>155</v>
      </c>
      <c r="F15" s="13" t="str">
        <f t="shared" ca="1" si="4"/>
        <v>MA_07_11_REC80_IMG06.jpg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190</v>
      </c>
      <c r="K15"/>
      <c r="O15" s="2" t="str">
        <f>'Definición técnica de imagenes'!A24</f>
        <v>F6B</v>
      </c>
    </row>
    <row r="16" spans="1:16" s="11" customFormat="1" ht="201.75" customHeight="1" x14ac:dyDescent="0.25">
      <c r="A16" s="12" t="str">
        <f t="shared" si="3"/>
        <v>IMG07</v>
      </c>
      <c r="B16" s="62">
        <v>309009536</v>
      </c>
      <c r="C16" s="20" t="str">
        <f t="shared" si="0"/>
        <v>Recurso F10B</v>
      </c>
      <c r="D16" s="63" t="s">
        <v>189</v>
      </c>
      <c r="E16" s="63" t="s">
        <v>155</v>
      </c>
      <c r="F16" s="13" t="str">
        <f t="shared" ca="1" si="4"/>
        <v>MA_07_11_REC80_IMG07.jpg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c r="O16" s="2" t="str">
        <f>'Definición técnica de imagenes'!A25</f>
        <v>F7</v>
      </c>
    </row>
    <row r="17" spans="1:15" s="11" customFormat="1" ht="195" customHeight="1" x14ac:dyDescent="0.25">
      <c r="A17" s="12" t="str">
        <f t="shared" si="3"/>
        <v>IMG08</v>
      </c>
      <c r="B17" s="62">
        <v>310235162</v>
      </c>
      <c r="C17" s="20" t="str">
        <f t="shared" si="0"/>
        <v>Recurso F10B</v>
      </c>
      <c r="D17" s="63" t="s">
        <v>189</v>
      </c>
      <c r="E17" s="63" t="s">
        <v>155</v>
      </c>
      <c r="F17" s="13" t="str">
        <f t="shared" ca="1" si="4"/>
        <v>MA_07_11_REC80_IMG08.jpg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c r="O17" s="2" t="str">
        <f>'Definición técnica de imagenes'!A27</f>
        <v>F7B</v>
      </c>
    </row>
    <row r="18" spans="1:15" s="11" customFormat="1" ht="172.5" customHeight="1" x14ac:dyDescent="0.25">
      <c r="A18" s="12" t="str">
        <f t="shared" si="3"/>
        <v>IMG09</v>
      </c>
      <c r="B18" s="62">
        <v>132064211</v>
      </c>
      <c r="C18" s="20" t="str">
        <f t="shared" si="0"/>
        <v>Recurso F10B</v>
      </c>
      <c r="D18" s="63" t="s">
        <v>189</v>
      </c>
      <c r="E18" s="63" t="s">
        <v>155</v>
      </c>
      <c r="F18" s="13" t="str">
        <f t="shared" ca="1" si="4"/>
        <v>MA_07_11_REC80_IMG09.jpg</v>
      </c>
      <c r="G18" s="13">
        <f ca="1">IF($F18&lt;&gt;"",IF($G$4="Recurso",VLOOKUP($E18,OFFSET('Definición técnica de imagenes'!$A$1,MATCH($G$5,'Definición técnica de imagenes'!$A$1:$A$104,0)-1,1,COUNTIF('Definición técnica de imagenes'!$A$3:$A$102,$G$5),5),5,FALSE),'Definición técnica de imagenes'!$F$16),"")</f>
        <v>0</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2016-01-19T03:26:48Z</dcterms:modified>
</cp:coreProperties>
</file>