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autoCompressPictures="0"/>
  <mc:AlternateContent xmlns:mc="http://schemas.openxmlformats.org/markup-compatibility/2006">
    <mc:Choice Requires="x15">
      <x15ac:absPath xmlns:x15ac="http://schemas.microsoft.com/office/spreadsheetml/2010/11/ac" url="C:\Users\David\Desktop\Planeta\MA_07_12\REC 10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<sst xmlns="http://schemas.openxmlformats.org/spreadsheetml/2006/main" count="382" uniqueCount="192">
  <si>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</si>
  <si>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</si>
  <si>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</si>
  <si>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</si>
  <si>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</si>
  <si>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</si>
  <si>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</si>
  <si>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</si>
  <si>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</si>
  <si>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</si>
  <si>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</si>
  <si>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</si>
  <si>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</si>
  <si>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</si>
  <si>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</si>
  <si>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</si>
  <si>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</si>
  <si>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</si>
  <si>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</si>
  <si>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</si>
  <si>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</si>
  <si>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</si>
  <si>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</si>
  <si>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</si>
  <si>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</si>
  <si>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</si>
  <si>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</si>
  <si>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</si>
  <si>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</si>
  <si>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</si>
  <si>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</si>
  <si>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</si>
  <si>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</si>
  <si>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</si>
  <si>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</si>
  <si>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</si>
  <si>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</si>
  <si>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</si>
  <si>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</si>
  <si>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</si>
  <si>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</si>
  <si>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</si>
  <si>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</si>
  <si>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</si>
  <si>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</si>
  <si>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</si>
  <si>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</si>
  <si>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</si>
  <si>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</si>
  <si>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</si>
  <si>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</si>
  <si>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</si>
  <si>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</si>
  <si>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</si>
  <si>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</si>
  <si>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</si>
  <si>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</si>
  <si>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</si>
  <si>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</si>
  <si>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</si>
  <si>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</si>
  <si>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</si>
  <si>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</si>
  <si>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</si>
  <si>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</si>
  <si>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</si>
  <si>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</si>
  <si>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</si>
  <si>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</si>
  <si>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</si>
  <si>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</si>
  <si>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</si>
  <si>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</si>
  <si>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</si>
  <si>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</si>
  <si>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</si>
  <si>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</si>
  <si>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</si>
  <si>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</si>
  <si>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</si>
  <si>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</si>
  <si>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</si>
  <si>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</si>
  <si>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</si>
  <si>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</si>
  <si>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</si>
  <si>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</si>
  <si>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</si>
  <si>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</si>
  <si>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</si>
  <si>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</si>
  <si>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</si>
  <si>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</si>
  <si>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</si>
  <si>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</si>
  <si>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</si>
  <si>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</si>
  <si>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</si>
  <si>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</si>
  <si>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</si>
  <si>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</si>
  <si>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</si>
  <si>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</si>
  <si>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</si>
  <si>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</si>
  <si>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</si>
  <si>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</si>
  <si>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</si>
  <si>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</si>
  <si>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</si>
  <si>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</si>
  <si>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</si>
  <si>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</si>
  <si>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</si>
  <si>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</si>
  <si>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</si>
  <si>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</si>
  <si>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</si>
  <si>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</si>
  <si>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</si>
  <si>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</si>
  <si>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</si>
  <si>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</si>
  <si>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</si>
  <si>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</si>
  <si>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</si>
  <si>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</si>
  <si>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</si>
  <si>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</si>
  <si>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</si>
  <si>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</si>
  <si>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</si>
  <si>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</si>
  <si>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</si>
  <si>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</si>
  <si>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</si>
  <si>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</si>
  <si>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</si>
  <si>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</si>
  <si>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</si>
  <si>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</si>
  <si>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</si>
  <si>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</si>
  <si>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</si>
  <si>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</si>
  <si>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</si>
  <si>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</si>
  <si>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</si>
  <si>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</si>
  <si>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</si>
  <si>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</si>
  <si>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</si>
  <si>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</si>
  <si>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</si>
  <si>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</si>
  <si>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</si>
  <si>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</si>
  <si>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</si>
  <si>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</si>
  <si>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</si>
  <si>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</si>
  <si>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</si>
  <si>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</si>
  <si>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</si>
  <si>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</si>
  <si>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</si>
  <si>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</si>
  <si>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</si>
  <si>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</si>
  <si>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</si>
  <si>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</si>
  <si>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</si>
  <si>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</si>
  <si>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</si>
  <si>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</si>
  <si>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</si>
  <si>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</si>
  <si>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</si>
  <si>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</si>
  <si>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</si>
  <si>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</si>
  <si>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</si>
  <si>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</si>
  <si>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</si>
  <si>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</si>
  <si>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</si>
  <si>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</si>
  <si>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figuras semejantes.</t>
  </si>
  <si>
    <t>MA_07_12_CO_REC100</t>
  </si>
  <si>
    <t>Nuevo/ Ver descripción</t>
  </si>
  <si>
    <t>Ilustración</t>
  </si>
  <si>
    <t>Diana Velásquez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</si>
</sst>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51955</xdr:colOff>
      <xdr:row>9</xdr:row>
      <xdr:rowOff>-1</xdr:rowOff>
    </xdr:from>
    <xdr:to>
      <xdr:col>9</xdr:col>
      <xdr:colOff>3134590</xdr:colOff>
      <xdr:row>9</xdr:row>
      <xdr:rowOff>2647780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50637" y="2147454"/>
          <a:ext cx="3082635" cy="2647781"/>
        </a:xfrm>
        <a:prstGeom prst="rect">
          <a:avLst/>
        </a:prstGeom>
      </xdr:spPr>
    </xdr:pic>
    <xdr:clientData/>
  </xdr:twoCellAnchor>
  <xdr:twoCellAnchor editAs="oneCell">
    <xdr:from>
      <xdr:col>9</xdr:col>
      <xdr:colOff>51956</xdr:colOff>
      <xdr:row>10</xdr:row>
      <xdr:rowOff>34637</xdr:rowOff>
    </xdr:from>
    <xdr:to>
      <xdr:col>9</xdr:col>
      <xdr:colOff>3247578</xdr:colOff>
      <xdr:row>10</xdr:row>
      <xdr:rowOff>2828925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50638" y="4935682"/>
          <a:ext cx="3195622" cy="2794288"/>
        </a:xfrm>
        <a:prstGeom prst="rect">
          <a:avLst/>
        </a:prstGeom>
      </xdr:spPr>
    </xdr:pic>
    <xdr:clientData/>
  </xdr:twoCellAnchor>
  <xdr:twoCellAnchor editAs="oneCell">
    <xdr:from>
      <xdr:col>9</xdr:col>
      <xdr:colOff>17319</xdr:colOff>
      <xdr:row>11</xdr:row>
      <xdr:rowOff>34636</xdr:rowOff>
    </xdr:from>
    <xdr:to>
      <xdr:col>9</xdr:col>
      <xdr:colOff>3265752</xdr:colOff>
      <xdr:row>11</xdr:row>
      <xdr:rowOff>2789958</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16001" y="7862454"/>
          <a:ext cx="3248433" cy="2755322"/>
        </a:xfrm>
        <a:prstGeom prst="rect">
          <a:avLst/>
        </a:prstGeom>
      </xdr:spPr>
    </xdr:pic>
    <xdr:clientData/>
  </xdr:twoCellAnchor>
  <xdr:twoCellAnchor editAs="oneCell">
    <xdr:from>
      <xdr:col>9</xdr:col>
      <xdr:colOff>34637</xdr:colOff>
      <xdr:row>12</xdr:row>
      <xdr:rowOff>69271</xdr:rowOff>
    </xdr:from>
    <xdr:to>
      <xdr:col>9</xdr:col>
      <xdr:colOff>3200951</xdr:colOff>
      <xdr:row>12</xdr:row>
      <xdr:rowOff>2745796</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33319" y="10823862"/>
          <a:ext cx="3166314" cy="2676525"/>
        </a:xfrm>
        <a:prstGeom prst="rect">
          <a:avLst/>
        </a:prstGeom>
      </xdr:spPr>
    </xdr:pic>
    <xdr:clientData/>
  </xdr:twoCellAnchor>
  <xdr:twoCellAnchor editAs="oneCell">
    <xdr:from>
      <xdr:col>9</xdr:col>
      <xdr:colOff>69273</xdr:colOff>
      <xdr:row>13</xdr:row>
      <xdr:rowOff>17317</xdr:rowOff>
    </xdr:from>
    <xdr:to>
      <xdr:col>9</xdr:col>
      <xdr:colOff>3286584</xdr:colOff>
      <xdr:row>13</xdr:row>
      <xdr:rowOff>2728478</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67955" y="13664044"/>
          <a:ext cx="3217311" cy="2711161"/>
        </a:xfrm>
        <a:prstGeom prst="rect">
          <a:avLst/>
        </a:prstGeom>
      </xdr:spPr>
    </xdr:pic>
    <xdr:clientData/>
  </xdr:twoCellAnchor>
  <xdr:twoCellAnchor editAs="oneCell">
    <xdr:from>
      <xdr:col>9</xdr:col>
      <xdr:colOff>86592</xdr:colOff>
      <xdr:row>14</xdr:row>
      <xdr:rowOff>484908</xdr:rowOff>
    </xdr:from>
    <xdr:to>
      <xdr:col>9</xdr:col>
      <xdr:colOff>3234120</xdr:colOff>
      <xdr:row>14</xdr:row>
      <xdr:rowOff>1893743</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85274" y="16954499"/>
          <a:ext cx="3147528" cy="14088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15" zoomScaleNormal="115"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3.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42327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191</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216.75" customHeight="1" x14ac:dyDescent="0.25">
      <c r="A10" s="12" t="str">
        <f>IF(OR(B10&lt;&gt;"",J10&lt;&gt;""),"IMG01","")</f>
        <v>IMG01</v>
      </c>
      <c r="B10" s="62" t="s">
        <v>189</v>
      </c>
      <c r="C10" s="20" t="str">
        <f t="shared" ref="C10:C41" si="0">IF(OR(B10&lt;&gt;"",J10&lt;&gt;""),IF($G$4="Recurso",CONCATENATE($G$4," ",$G$5),$G$4),"")</f>
        <v>Recurso F8</v>
      </c>
      <c r="D10" s="63" t="s">
        <v>190</v>
      </c>
      <c r="E10" s="63" t="s">
        <v>155</v>
      </c>
      <c r="F10" s="13" t="str">
        <f t="shared" ref="F10" ca="1" si="1">IF(OR(B10&lt;&gt;"",J10&lt;&gt;""),CONCATENATE($C$7,"_",$A10,IF($G$4="Cuaderno de Estudio","_small",CONCATENATE(IF(I10="","","n"),IF(LEFT($G$5,1)="F",".jpg",".png")))),"")</f>
        <v>MA_07_12_CO_REC100_IMG01.jpg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230.25" customHeight="1" x14ac:dyDescent="0.25">
      <c r="A11" s="12" t="str">
        <f t="shared" ref="A11:A18" si="3">IF(OR(B11&lt;&gt;"",J11&lt;&gt;""),CONCATENATE(LEFT(A10,3),IF(MID(A10,4,2)+1&lt;10,CONCATENATE("0",MID(A10,4,2)+1))),"")</f>
        <v>IMG02</v>
      </c>
      <c r="B11" s="62" t="s">
        <v>189</v>
      </c>
      <c r="C11" s="20" t="str">
        <f t="shared" si="0"/>
        <v>Recurso F8</v>
      </c>
      <c r="D11" s="63" t="s">
        <v>190</v>
      </c>
      <c r="E11" s="63" t="s">
        <v>155</v>
      </c>
      <c r="F11" s="13" t="str">
        <f t="shared" ref="F11:F74" ca="1" si="4">IF(OR(B11&lt;&gt;"",J11&lt;&gt;""),CONCATENATE($C$7,"_",$A11,IF($G$4="Cuaderno de Estudio","_small",CONCATENATE(IF(I11="","","n"),IF(LEFT($G$5,1)="F",".jpg",".png")))),"")</f>
        <v>MA_07_12_CO_REC100_IMG02.jpg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230.25" customHeight="1" x14ac:dyDescent="0.25">
      <c r="A12" s="12" t="str">
        <f t="shared" si="3"/>
        <v>IMG03</v>
      </c>
      <c r="B12" s="62" t="s">
        <v>189</v>
      </c>
      <c r="C12" s="20" t="str">
        <f t="shared" si="0"/>
        <v>Recurso F8</v>
      </c>
      <c r="D12" s="63" t="s">
        <v>190</v>
      </c>
      <c r="E12" s="63" t="s">
        <v>155</v>
      </c>
      <c r="F12" s="13" t="str">
        <f t="shared" ca="1" si="4"/>
        <v>MA_07_12_CO_REC100_IMG03.jpg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227.25" customHeight="1" x14ac:dyDescent="0.25">
      <c r="A13" s="12" t="str">
        <f t="shared" si="3"/>
        <v>IMG04</v>
      </c>
      <c r="B13" s="62" t="s">
        <v>189</v>
      </c>
      <c r="C13" s="20" t="str">
        <f t="shared" si="0"/>
        <v>Recurso F8</v>
      </c>
      <c r="D13" s="63" t="s">
        <v>190</v>
      </c>
      <c r="E13" s="63" t="s">
        <v>155</v>
      </c>
      <c r="F13" s="13" t="str">
        <f t="shared" ca="1" si="4"/>
        <v>MA_07_12_CO_REC100_IMG04.jpg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22" customHeight="1" x14ac:dyDescent="0.25">
      <c r="A14" s="12" t="str">
        <f t="shared" si="3"/>
        <v>IMG05</v>
      </c>
      <c r="B14" s="62" t="s">
        <v>189</v>
      </c>
      <c r="C14" s="20" t="str">
        <f t="shared" si="0"/>
        <v>Recurso F8</v>
      </c>
      <c r="D14" s="63" t="s">
        <v>190</v>
      </c>
      <c r="E14" s="63" t="s">
        <v>155</v>
      </c>
      <c r="F14" s="13" t="str">
        <f t="shared" ca="1" si="4"/>
        <v>MA_07_12_CO_REC100_IMG05.jpg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90.5" customHeight="1" x14ac:dyDescent="0.25">
      <c r="A15" s="12" t="str">
        <f t="shared" si="3"/>
        <v>IMG06</v>
      </c>
      <c r="B15" s="62" t="s">
        <v>189</v>
      </c>
      <c r="C15" s="20" t="str">
        <f t="shared" si="0"/>
        <v>Recurso F8</v>
      </c>
      <c r="D15" s="63" t="s">
        <v>190</v>
      </c>
      <c r="E15" s="63" t="s">
        <v>155</v>
      </c>
      <c r="F15" s="13" t="str">
        <f t="shared" ca="1" si="4"/>
        <v>MA_07_12_CO_REC100_IMG06.jpg</v>
      </c>
      <c r="G15" s="13" t="str">
        <f ca="1">IF($F15&lt;&gt;"",IF($G$4="Recurso",VLOOKUP($E15,OFFSET('Definición técnica de imagenes'!$A$1,MATCH($G$5,'Definición técnica de imagenes'!$A$1:$A$104,0)-1,1,COUNTIF('Definición técnica de imagenes'!$A$3:$A$102,$G$5),5),5,FALSE),'Definición técnica de imagenes'!$F$16),"")</f>
        <v>643 x 450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David Martinez</cp:lastModifiedBy>
  <dcterms:created xsi:type="dcterms:W3CDTF">2014-07-01T23:43:25Z</dcterms:created>
  <dcterms:modified xsi:type="dcterms:W3CDTF">2015-11-20T03:17:17Z</dcterms:modified>
</cp:coreProperties>
</file>