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120" windowWidth="19200" windowHeight="8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c r="I56" i="1"/>
  <c r="I57" i="1"/>
  <c r="H57" i="1"/>
  <c r="I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A12" i="1"/>
  <c r="A13" i="1"/>
  <c r="H11" i="1"/>
  <c r="F11" i="1"/>
  <c r="G11" i="1"/>
  <c r="D5" i="2"/>
  <c r="D7" i="2"/>
  <c r="H10" i="1"/>
  <c r="F10" i="1"/>
  <c r="G10" i="1"/>
  <c r="F13" i="1"/>
  <c r="G13" i="1"/>
  <c r="H13" i="1"/>
  <c r="F12" i="1"/>
  <c r="G12" i="1"/>
  <c r="H12" i="1"/>
  <c r="A14" i="1"/>
  <c r="F14" i="1"/>
  <c r="G14" i="1"/>
  <c r="H14" i="1"/>
  <c r="A15" i="1"/>
  <c r="F15" i="1"/>
  <c r="G15" i="1"/>
  <c r="H15" i="1"/>
  <c r="A16" i="1"/>
  <c r="F16" i="1"/>
  <c r="G16" i="1"/>
  <c r="H16" i="1"/>
  <c r="A17" i="1"/>
  <c r="F17" i="1"/>
  <c r="G17" i="1"/>
  <c r="A18" i="1"/>
  <c r="F18" i="1"/>
  <c r="G18" i="1"/>
  <c r="A19" i="1"/>
  <c r="F19" i="1"/>
  <c r="G19" i="1"/>
  <c r="A20" i="1"/>
  <c r="F20" i="1"/>
  <c r="G20" i="1"/>
  <c r="A21" i="1"/>
  <c r="F21" i="1"/>
  <c r="G21" i="1"/>
  <c r="A22" i="1"/>
  <c r="F22" i="1"/>
  <c r="G22" i="1"/>
  <c r="A23" i="1"/>
  <c r="F23" i="1"/>
  <c r="G23" i="1"/>
  <c r="A24" i="1"/>
  <c r="F24" i="1"/>
  <c r="G24" i="1"/>
  <c r="A25" i="1"/>
  <c r="F25" i="1"/>
  <c r="G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A61" i="1"/>
  <c r="A62" i="1"/>
</calcChain>
</file>

<file path=xl/sharedStrings.xml><?xml version="1.0" encoding="utf-8"?>
<sst xmlns="http://schemas.openxmlformats.org/spreadsheetml/2006/main" count="384" uniqueCount="193">
  <si>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</si>
  <si>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</si>
  <si>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</si>
  <si>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</si>
  <si>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</si>
  <si>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</si>
  <si>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</si>
  <si>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</si>
  <si>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</si>
  <si>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</si>
  <si>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</si>
  <si>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</si>
  <si>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</si>
  <si>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</si>
  <si>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</si>
  <si>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</si>
  <si>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</si>
  <si>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</si>
  <si>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</si>
  <si>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</si>
  <si>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</si>
  <si>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</si>
  <si>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</si>
  <si>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</si>
  <si>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</si>
  <si>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</si>
  <si>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</si>
  <si>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</si>
  <si>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</si>
  <si>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</si>
  <si>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</si>
  <si>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</si>
  <si>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</si>
  <si>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</si>
  <si>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</si>
  <si>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</si>
  <si>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</si>
  <si>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</si>
  <si>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</si>
  <si>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</si>
  <si>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</si>
  <si>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</si>
  <si>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</si>
  <si>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</si>
  <si>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</si>
  <si>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</si>
  <si>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</si>
  <si>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</si>
  <si>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</si>
  <si>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</si>
  <si>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</si>
  <si>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</si>
  <si>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</si>
  <si>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</si>
  <si>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</si>
  <si>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</si>
  <si>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</si>
  <si>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</si>
  <si>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</si>
  <si>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</si>
  <si>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</si>
  <si>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</si>
  <si>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</si>
  <si>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</si>
  <si>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</si>
  <si>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</si>
  <si>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</si>
  <si>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</si>
  <si>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</si>
  <si>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</si>
  <si>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</si>
  <si>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</si>
  <si>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</si>
  <si>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</si>
  <si>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</si>
  <si>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</si>
  <si>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</si>
  <si>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</si>
  <si>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</si>
  <si>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</si>
  <si>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</si>
  <si>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</si>
  <si>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</si>
  <si>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</si>
  <si>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</si>
  <si>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</si>
  <si>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</si>
  <si>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</si>
  <si>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</si>
  <si>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</si>
  <si>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</si>
  <si>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</si>
  <si>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</si>
  <si>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</si>
  <si>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</si>
  <si>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</si>
  <si>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</si>
  <si>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</si>
  <si>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</si>
  <si>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</si>
  <si>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</si>
  <si>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</si>
  <si>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</si>
  <si>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</si>
  <si>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</si>
  <si>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</si>
  <si>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</si>
  <si>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</si>
  <si>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</si>
  <si>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</si>
  <si>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</si>
  <si>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</si>
  <si>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</si>
  <si>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</si>
  <si>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</si>
  <si>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</si>
  <si>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</si>
  <si>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</si>
  <si>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</si>
  <si>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</si>
  <si>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</si>
  <si>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</si>
  <si>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</si>
  <si>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</si>
  <si>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</si>
  <si>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</si>
  <si>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</si>
  <si>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</si>
  <si>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</si>
  <si>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</si>
  <si>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</si>
  <si>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</si>
  <si>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</si>
  <si>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</si>
  <si>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</si>
  <si>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</si>
  <si>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</si>
  <si>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</si>
  <si>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</si>
  <si>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</si>
  <si>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</si>
  <si>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</si>
  <si>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</si>
  <si>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</si>
  <si>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</si>
  <si>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</si>
  <si>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</si>
  <si>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</si>
  <si>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</si>
  <si>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</si>
  <si>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</si>
  <si>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</si>
  <si>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</si>
  <si>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</si>
  <si>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</si>
  <si>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</si>
  <si>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</si>
  <si>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</si>
  <si>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</si>
  <si>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</si>
  <si>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</si>
  <si>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</si>
  <si>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</si>
  <si>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</si>
  <si>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</si>
  <si>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</si>
  <si>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</si>
  <si>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</si>
  <si>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</si>
  <si>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</si>
  <si>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</si>
  <si>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</si>
  <si>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</si>
  <si>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</si>
  <si>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</si>
  <si>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</si>
  <si>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</si>
  <si>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</si>
  <si>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</si>
  <si>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</si>
  <si>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</si>
  <si>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</si>
  <si>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</si>
  <si>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</si>
  <si>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</si>
  <si>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</si>
  <si>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</si>
  <si>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ver descripcion </t>
  </si>
  <si>
    <t>Ilustración</t>
  </si>
  <si>
    <t>Fotografía</t>
  </si>
  <si>
    <t>MA_07_12_REC30</t>
  </si>
  <si>
    <t>La semejanza</t>
  </si>
  <si>
    <t>Eliminar el fondo gris , solo dejar la hoja.
Incluir en el globito: 
Razón entre segmentos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</si>
</sst>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9</xdr:col>
      <xdr:colOff>402558</xdr:colOff>
      <xdr:row>12</xdr:row>
      <xdr:rowOff>217583</xdr:rowOff>
    </xdr:from>
    <xdr:to>
      <xdr:col>9</xdr:col>
      <xdr:colOff>2391991</xdr:colOff>
      <xdr:row>12</xdr:row>
      <xdr:rowOff>2286000</xdr:rowOff>
    </xdr:to>
    <xdr:pic>
      <xdr:nvPicPr>
        <xdr:cNvPr id="3" name="2 Imagen"/>
        <xdr:cNvPicPr>
          <a:picLocks noChangeAspect="1"/>
        </xdr:cNvPicPr>
      </xdr:nvPicPr>
      <xdr:blipFill>
        <a:blip xmlns:r="http://schemas.openxmlformats.org/officeDocument/2006/relationships" r:embed="rId1"/>
        <a:stretch>
          <a:fillRect/>
        </a:stretch>
      </xdr:blipFill>
      <xdr:spPr>
        <a:xfrm>
          <a:off x="14102683" y="7440708"/>
          <a:ext cx="1989433" cy="2068417"/>
        </a:xfrm>
        <a:prstGeom prst="rect">
          <a:avLst/>
        </a:prstGeom>
      </xdr:spPr>
    </xdr:pic>
    <xdr:clientData/>
  </xdr:twoCellAnchor>
  <xdr:twoCellAnchor editAs="oneCell">
    <xdr:from>
      <xdr:col>9</xdr:col>
      <xdr:colOff>208706</xdr:colOff>
      <xdr:row>13</xdr:row>
      <xdr:rowOff>211591</xdr:rowOff>
    </xdr:from>
    <xdr:to>
      <xdr:col>9</xdr:col>
      <xdr:colOff>2444750</xdr:colOff>
      <xdr:row>13</xdr:row>
      <xdr:rowOff>2453845</xdr:rowOff>
    </xdr:to>
    <xdr:pic>
      <xdr:nvPicPr>
        <xdr:cNvPr id="4" name="3 Imagen"/>
        <xdr:cNvPicPr>
          <a:picLocks noChangeAspect="1"/>
        </xdr:cNvPicPr>
      </xdr:nvPicPr>
      <xdr:blipFill>
        <a:blip xmlns:r="http://schemas.openxmlformats.org/officeDocument/2006/relationships" r:embed="rId2"/>
        <a:stretch>
          <a:fillRect/>
        </a:stretch>
      </xdr:blipFill>
      <xdr:spPr>
        <a:xfrm>
          <a:off x="13908831" y="9895341"/>
          <a:ext cx="2236044" cy="2242254"/>
        </a:xfrm>
        <a:prstGeom prst="rect">
          <a:avLst/>
        </a:prstGeom>
      </xdr:spPr>
    </xdr:pic>
    <xdr:clientData/>
  </xdr:twoCellAnchor>
  <xdr:twoCellAnchor editAs="oneCell">
    <xdr:from>
      <xdr:col>9</xdr:col>
      <xdr:colOff>333375</xdr:colOff>
      <xdr:row>11</xdr:row>
      <xdr:rowOff>269874</xdr:rowOff>
    </xdr:from>
    <xdr:to>
      <xdr:col>9</xdr:col>
      <xdr:colOff>2139432</xdr:colOff>
      <xdr:row>11</xdr:row>
      <xdr:rowOff>2158999</xdr:rowOff>
    </xdr:to>
    <xdr:pic>
      <xdr:nvPicPr>
        <xdr:cNvPr id="5" name="Imagen 4" descr="Schoolkid reading and thinki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033500" y="5254624"/>
          <a:ext cx="1806057" cy="188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301625</xdr:colOff>
      <xdr:row>15</xdr:row>
      <xdr:rowOff>31750</xdr:rowOff>
    </xdr:from>
    <xdr:to>
      <xdr:col>9</xdr:col>
      <xdr:colOff>2288396</xdr:colOff>
      <xdr:row>15</xdr:row>
      <xdr:rowOff>2111375</xdr:rowOff>
    </xdr:to>
    <xdr:pic>
      <xdr:nvPicPr>
        <xdr:cNvPr id="6" name="inline_image" descr="http://thumb1.shutterstock.com/display_pic_with_logo/491206/187391990/stock-vector-schoolkid-think-about-pencil-187391990.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001750" y="12890500"/>
          <a:ext cx="1986771" cy="207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hutterstock.com/pic-187391990/stock-vector-schoolkid-think-about-pencil.html?src=HY-Btvls5soxoeViX0K8jA-1-37"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4"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71" t="s">
        <v>141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F10B</v>
      </c>
      <c r="F9" s="57" t="s">
        <v>61</v>
      </c>
      <c r="G9" s="57" t="s">
        <v>59</v>
      </c>
      <c r="H9" s="57" t="s">
        <v>60</v>
      </c>
      <c r="I9" s="57" t="s">
        <v>114</v>
      </c>
      <c r="J9" s="18" t="s">
        <v>6</v>
      </c>
      <c r="K9" s="19" t="s">
        <v>7</v>
      </c>
      <c r="O9" s="2" t="str">
        <f>'Definición técnica de imagenes'!A11</f>
        <v>M10B</v>
      </c>
    </row>
    <row r="10" spans="1:16" s="11" customFormat="1" ht="109.5" customHeight="1" x14ac:dyDescent="0.25">
      <c r="A10" s="12" t="str">
        <f>IF(OR(B10&lt;&gt;"",J10&lt;&gt;""),"IMG01","")</f>
        <v>IMG01</v>
      </c>
      <c r="B10" s="62">
        <v>70835548</v>
      </c>
      <c r="C10" s="20" t="str">
        <f t="shared" ref="C10:C41" si="0">IF(OR(B10&lt;&gt;"",J10&lt;&gt;""),IF($G$4="Recurso",CONCATENATE($G$4," ",$G$5),$G$4),"")</f>
        <v>Recurso F10B</v>
      </c>
      <c r="D10" s="63" t="s">
        <v>189</v>
      </c>
      <c r="E10" s="63" t="s">
        <v>155</v>
      </c>
      <c r="F10" s="13" t="str">
        <f t="shared" ref="F10" ca="1" si="1">IF(OR(B10&lt;&gt;"",J10&lt;&gt;""),CONCATENATE($C$7,"_",$A10,IF($G$4="Cuaderno de Estudio","_small",CONCATENATE(IF(I10="","","n"),IF(LEFT($G$5,1)="F",".jpg",".png")))),"")</f>
        <v>MA_07_12_REC30_IMG01.jpg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13.25" customHeight="1" x14ac:dyDescent="0.25">
      <c r="A11" s="12" t="str">
        <f t="shared" ref="A11:A18" si="3">IF(OR(B11&lt;&gt;"",J11&lt;&gt;""),CONCATENATE(LEFT(A10,3),IF(MID(A10,4,2)+1&lt;10,CONCATENATE("0",MID(A10,4,2)+1))),"")</f>
        <v>IMG02</v>
      </c>
      <c r="B11" s="62">
        <v>160233701</v>
      </c>
      <c r="C11" s="20" t="str">
        <f t="shared" si="0"/>
        <v>Recurso F10B</v>
      </c>
      <c r="D11" s="63" t="s">
        <v>189</v>
      </c>
      <c r="E11" s="63" t="s">
        <v>155</v>
      </c>
      <c r="F11" s="13" t="str">
        <f t="shared" ref="F11:F74" ca="1" si="4">IF(OR(B11&lt;&gt;"",J11&lt;&gt;""),CONCATENATE($C$7,"_",$A11,IF($G$4="Cuaderno de Estudio","_small",CONCATENATE(IF(I11="","","n"),IF(LEFT($G$5,1)="F",".jpg",".png")))),"")</f>
        <v>MA_07_12_REC30_IMG02.jpg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76.25" customHeight="1" x14ac:dyDescent="0.25">
      <c r="A12" s="12" t="str">
        <f t="shared" si="3"/>
        <v>IMG03</v>
      </c>
      <c r="B12">
        <v>184188461</v>
      </c>
      <c r="C12" s="20" t="str">
        <f t="shared" si="0"/>
        <v>Recurso F10B</v>
      </c>
      <c r="D12" s="63" t="s">
        <v>188</v>
      </c>
      <c r="E12" s="63" t="s">
        <v>155</v>
      </c>
      <c r="F12" s="13" t="str">
        <f t="shared" ca="1" si="4"/>
        <v>MA_07_12_REC30_IMG03.jpg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c r="K12" s="64" t="s">
        <v>192</v>
      </c>
      <c r="O12" s="2" t="str">
        <f>'Definición técnica de imagenes'!A18</f>
        <v>Diaporama F1</v>
      </c>
    </row>
    <row r="13" spans="1:16" s="11" customFormat="1" ht="193.5" customHeight="1" x14ac:dyDescent="0.25">
      <c r="A13" s="12" t="str">
        <f t="shared" si="3"/>
        <v>IMG04</v>
      </c>
      <c r="B13" s="62" t="s">
        <v>187</v>
      </c>
      <c r="C13" s="20" t="str">
        <f t="shared" si="0"/>
        <v>Recurso F10B</v>
      </c>
      <c r="D13" s="63" t="s">
        <v>188</v>
      </c>
      <c r="E13" s="63" t="s">
        <v>155</v>
      </c>
      <c r="F13" s="13" t="str">
        <f t="shared" ca="1" si="4"/>
        <v>MA_07_12_REC30_IMG04.jpg</v>
      </c>
      <c r="G13" s="13">
        <f ca="1">IF($F13&lt;&gt;"",IF($G$4="Recurso",VLOOKUP($E13,OFFSET('Definición técnica de imagenes'!$A$1,MATCH($G$5,'Definición técnica de imagenes'!$A$1:$A$104,0)-1,1,COUNTIF('Definición técnica de imagenes'!$A$3:$A$102,$G$5),5),5,FALSE),'Definición técnica de imagenes'!$F$16),"")</f>
        <v>0</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200.25" customHeight="1" x14ac:dyDescent="0.25">
      <c r="A14" s="12" t="str">
        <f t="shared" si="3"/>
        <v>IMG05</v>
      </c>
      <c r="B14" s="62" t="s">
        <v>187</v>
      </c>
      <c r="C14" s="20" t="str">
        <f t="shared" si="0"/>
        <v>Recurso F10B</v>
      </c>
      <c r="D14" s="63" t="s">
        <v>188</v>
      </c>
      <c r="E14" s="63" t="s">
        <v>155</v>
      </c>
      <c r="F14" s="13" t="str">
        <f t="shared" ca="1" si="4"/>
        <v>MA_07_12_REC30_IMG05.jpg</v>
      </c>
      <c r="G14" s="13">
        <f ca="1">IF($F14&lt;&gt;"",IF($G$4="Recurso",VLOOKUP($E14,OFFSET('Definición técnica de imagenes'!$A$1,MATCH($G$5,'Definición técnica de imagenes'!$A$1:$A$104,0)-1,1,COUNTIF('Definición técnica de imagenes'!$A$3:$A$102,$G$5),5),5,FALSE),'Definición técnica de imagenes'!$F$16),"")</f>
        <v>0</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50.25" customHeight="1" x14ac:dyDescent="0.25">
      <c r="A15" s="12" t="str">
        <f t="shared" si="3"/>
        <v>IMG06</v>
      </c>
      <c r="B15" s="62">
        <v>82605838</v>
      </c>
      <c r="C15" s="20" t="str">
        <f t="shared" si="0"/>
        <v>Recurso F10B</v>
      </c>
      <c r="D15" s="63" t="s">
        <v>189</v>
      </c>
      <c r="E15" s="63" t="s">
        <v>155</v>
      </c>
      <c r="F15" s="13" t="str">
        <f t="shared" ca="1" si="4"/>
        <v>MA_07_12_REC30_IMG06.jpg</v>
      </c>
      <c r="G15" s="13">
        <f ca="1">IF($F15&lt;&gt;"",IF($G$4="Recurso",VLOOKUP($E15,OFFSET('Definición técnica de imagenes'!$A$1,MATCH($G$5,'Definición técnica de imagenes'!$A$1:$A$104,0)-1,1,COUNTIF('Definición técnica de imagenes'!$A$3:$A$102,$G$5),5),5,FALSE),'Definición técnica de imagenes'!$F$16),"")</f>
        <v>0</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71" customHeight="1" x14ac:dyDescent="0.3">
      <c r="A16" s="12" t="str">
        <f t="shared" si="3"/>
        <v>IMG07</v>
      </c>
      <c r="B16" s="109">
        <v>187391990</v>
      </c>
      <c r="C16" s="20" t="str">
        <f t="shared" si="0"/>
        <v>Recurso F10B</v>
      </c>
      <c r="D16" s="63" t="s">
        <v>188</v>
      </c>
      <c r="E16" s="63" t="s">
        <v>155</v>
      </c>
      <c r="F16" s="13" t="str">
        <f t="shared" ca="1" si="4"/>
        <v>MA_07_12_REC30_IMG07.jpg</v>
      </c>
      <c r="G16" s="13">
        <f ca="1">IF($F16&lt;&gt;"",IF($G$4="Recurso",VLOOKUP($E16,OFFSET('Definición técnica de imagenes'!$A$1,MATCH($G$5,'Definición técnica de imagenes'!$A$1:$A$104,0)-1,1,COUNTIF('Definición técnica de imagenes'!$A$3:$A$102,$G$5),5),5,FALSE),'Definición técnica de imagenes'!$F$16),"")</f>
        <v>0</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c r="K16" s="68"/>
      <c r="O16" s="2" t="str">
        <f>'Definición técnica de imagenes'!A25</f>
        <v>F7</v>
      </c>
    </row>
    <row r="17" spans="1:15" s="11" customFormat="1" ht="26.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33.7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25.5"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42.7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25.2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1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e">
        <f t="shared" si="8"/>
        <v>#VALUE!</v>
      </c>
      <c r="B56" s="62" t="s">
        <v>187</v>
      </c>
      <c r="C56" s="20" t="str">
        <f t="shared" si="7"/>
        <v>Recurso F10B</v>
      </c>
      <c r="D56" s="63"/>
      <c r="E56" s="63"/>
      <c r="F56" s="13" t="e">
        <f t="shared" ca="1" si="4"/>
        <v>#VALUE!</v>
      </c>
      <c r="G56" s="13" t="e">
        <f ca="1">IF($F56&lt;&gt;"",IF($G$4="Recurso",VLOOKUP($E56,OFFSET('Definición técnica de imagenes'!$A$1,MATCH($G$5,'Definición técnica de imagenes'!$A$1:$A$104,0)-1,1,COUNTIF('Definición técnica de imagenes'!$A$3:$A$102,$G$5),5),5,FALSE),'Definición técnica de imagenes'!$F$16),"")</f>
        <v>#VALUE!</v>
      </c>
      <c r="H56" s="13" t="e">
        <f t="shared" ca="1" si="5"/>
        <v>#N/A</v>
      </c>
      <c r="I56" s="13" t="e">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#N/A</v>
      </c>
      <c r="J56" s="63"/>
      <c r="K56" s="65"/>
    </row>
    <row r="57" spans="1:11" s="11" customFormat="1" ht="114.75" customHeight="1" x14ac:dyDescent="0.25">
      <c r="A57" s="12" t="e">
        <f t="shared" si="8"/>
        <v>#VALUE!</v>
      </c>
      <c r="B57" s="62" t="s">
        <v>187</v>
      </c>
      <c r="C57" s="20" t="str">
        <f t="shared" si="7"/>
        <v>Recurso F10B</v>
      </c>
      <c r="D57" s="63"/>
      <c r="E57" s="63"/>
      <c r="F57" s="13" t="e">
        <f t="shared" ca="1" si="4"/>
        <v>#VALUE!</v>
      </c>
      <c r="G57" s="13" t="e">
        <f ca="1">IF($F57&lt;&gt;"",IF($G$4="Recurso",VLOOKUP($E57,OFFSET('Definición técnica de imagenes'!$A$1,MATCH($G$5,'Definición técnica de imagenes'!$A$1:$A$104,0)-1,1,COUNTIF('Definición técnica de imagenes'!$A$3:$A$102,$G$5),5),5,FALSE),'Definición técnica de imagenes'!$F$16),"")</f>
        <v>#VALUE!</v>
      </c>
      <c r="H57" s="13" t="e">
        <f t="shared" ca="1" si="5"/>
        <v>#N/A</v>
      </c>
      <c r="I57" s="13" t="e">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#N/A</v>
      </c>
      <c r="J57" s="63"/>
      <c r="K57" s="65"/>
    </row>
    <row r="58" spans="1:11" s="11" customFormat="1" ht="129.75" customHeight="1" x14ac:dyDescent="0.25">
      <c r="A58" s="12" t="e">
        <f t="shared" si="8"/>
        <v>#VALUE!</v>
      </c>
      <c r="B58" s="62" t="s">
        <v>187</v>
      </c>
      <c r="C58" s="20" t="str">
        <f t="shared" si="7"/>
        <v>Recurso F10B</v>
      </c>
      <c r="D58" s="63"/>
      <c r="E58" s="63"/>
      <c r="F58" s="13" t="e">
        <f t="shared" ca="1" si="4"/>
        <v>#VALUE!</v>
      </c>
      <c r="G58" s="13" t="e">
        <f ca="1">IF($F58&lt;&gt;"",IF($G$4="Recurso",VLOOKUP($E58,OFFSET('Definición técnica de imagenes'!$A$1,MATCH($G$5,'Definición técnica de imagenes'!$A$1:$A$104,0)-1,1,COUNTIF('Definición técnica de imagenes'!$A$3:$A$102,$G$5),5),5,FALSE),'Definición técnica de imagenes'!$F$16),"")</f>
        <v>#VALUE!</v>
      </c>
      <c r="H58" s="13" t="e">
        <f t="shared" ca="1" si="5"/>
        <v>#N/A</v>
      </c>
      <c r="I58" s="13" t="e">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#N/A</v>
      </c>
      <c r="J58" s="63"/>
      <c r="K58" s="65"/>
    </row>
    <row r="59" spans="1:11" s="11" customFormat="1" ht="138" customHeight="1" x14ac:dyDescent="0.25">
      <c r="A59" s="12" t="e">
        <f t="shared" si="8"/>
        <v>#VALUE!</v>
      </c>
      <c r="B59" s="62" t="s">
        <v>187</v>
      </c>
      <c r="C59" s="20" t="str">
        <f t="shared" si="7"/>
        <v>Recurso F10B</v>
      </c>
      <c r="D59" s="63"/>
      <c r="E59" s="63"/>
      <c r="F59" s="13" t="e">
        <f t="shared" ca="1" si="4"/>
        <v>#VALUE!</v>
      </c>
      <c r="G59" s="13" t="e">
        <f ca="1">IF($F59&lt;&gt;"",IF($G$4="Recurso",VLOOKUP($E59,OFFSET('Definición técnica de imagenes'!$A$1,MATCH($G$5,'Definición técnica de imagenes'!$A$1:$A$104,0)-1,1,COUNTIF('Definición técnica de imagenes'!$A$3:$A$102,$G$5),5),5,FALSE),'Definición técnica de imagenes'!$F$16),"")</f>
        <v>#VALUE!</v>
      </c>
      <c r="H59" s="13" t="e">
        <f t="shared" ca="1" si="5"/>
        <v>#N/A</v>
      </c>
      <c r="I59" s="13" t="e">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#N/A</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6" r:id="rId1" display="http://www.shutterstock.com/pic-187391990/stock-vector-schoolkid-think-about-pencil.html?src=HY-Btvls5soxoeViX0K8jA-1-37"/>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MA_06_02_CO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SolicitudGrafica_MA_06_02_CO.xls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MA_06_02_REC10</v>
      </c>
      <c r="E17" s="100"/>
      <c r="F17" s="101"/>
      <c r="J17" s="22">
        <v>14</v>
      </c>
      <c r="K17" s="22">
        <v>14</v>
      </c>
    </row>
    <row r="18" spans="1:11" ht="79.5" thickBot="1" x14ac:dyDescent="0.3">
      <c r="A18" s="33" t="s">
        <v>48</v>
      </c>
      <c r="B18" s="31"/>
      <c r="C18" s="59" t="s">
        <v>120</v>
      </c>
      <c r="D18" s="91" t="str">
        <f>CONCATENATE("SolicitudGrafica_",D17,".xls")</f>
        <v>SolicitudGrafica_MA_06_02_REC10.xls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Alex</cp:lastModifiedBy>
  <dcterms:created xsi:type="dcterms:W3CDTF">2014-07-01T23:43:25Z</dcterms:created>
  <dcterms:modified xsi:type="dcterms:W3CDTF">2015-12-18T00:37:09Z</dcterms:modified>
</cp:coreProperties>
</file>