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880" windowHeight="133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K45" i="2"/>
  <c r="J21" i="2"/>
  <c r="I21" i="2"/>
  <c r="H21" i="2"/>
  <c r="D5" i="2"/>
  <c r="D7"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F25" i="1"/>
  <c r="G25" i="1"/>
  <c r="H25" i="1"/>
  <c r="A26" i="1"/>
  <c r="F26" i="1"/>
  <c r="G26" i="1"/>
  <c r="H26" i="1"/>
  <c r="A27" i="1"/>
  <c r="F27" i="1"/>
  <c r="G27" i="1"/>
  <c r="H27" i="1"/>
  <c r="A28" i="1"/>
  <c r="F28" i="1"/>
  <c r="G28" i="1"/>
  <c r="H28" i="1"/>
  <c r="A29" i="1"/>
  <c r="F29" i="1"/>
  <c r="G29" i="1"/>
  <c r="H29" i="1"/>
  <c r="A30" i="1"/>
  <c r="F30" i="1"/>
  <c r="G30" i="1"/>
  <c r="H30" i="1"/>
  <c r="A31" i="1"/>
  <c r="F31" i="1"/>
  <c r="G31" i="1"/>
  <c r="H31" i="1"/>
  <c r="A32" i="1"/>
  <c r="F32" i="1"/>
  <c r="G32" i="1"/>
  <c r="H32" i="1"/>
  <c r="A33" i="1"/>
  <c r="F33" i="1"/>
  <c r="G33" i="1"/>
  <c r="H33" i="1"/>
  <c r="A34" i="1"/>
  <c r="F34" i="1"/>
  <c r="G34" i="1"/>
  <c r="H34" i="1"/>
  <c r="A35" i="1"/>
  <c r="F35" i="1"/>
  <c r="G35" i="1"/>
  <c r="H35" i="1"/>
  <c r="A36" i="1"/>
  <c r="F36" i="1"/>
  <c r="G36" i="1"/>
  <c r="H36" i="1"/>
  <c r="A37" i="1"/>
  <c r="F37" i="1"/>
  <c r="G37" i="1"/>
  <c r="H37" i="1"/>
  <c r="A38" i="1"/>
  <c r="F38" i="1"/>
  <c r="G38" i="1"/>
  <c r="H38" i="1"/>
  <c r="A39" i="1"/>
  <c r="F39" i="1"/>
  <c r="G39" i="1"/>
  <c r="H39" i="1"/>
  <c r="A40" i="1"/>
  <c r="F40" i="1"/>
  <c r="G40" i="1"/>
  <c r="H40" i="1"/>
  <c r="A41" i="1"/>
  <c r="F41" i="1"/>
  <c r="G41" i="1"/>
  <c r="H41" i="1"/>
  <c r="A42" i="1"/>
  <c r="F42" i="1"/>
  <c r="G42" i="1"/>
  <c r="H42" i="1"/>
  <c r="A43" i="1"/>
  <c r="F43" i="1"/>
  <c r="G43" i="1"/>
  <c r="H43" i="1"/>
  <c r="A44" i="1"/>
  <c r="F44" i="1"/>
  <c r="G44" i="1"/>
  <c r="H44" i="1"/>
  <c r="A45" i="1"/>
  <c r="F45" i="1"/>
  <c r="G45" i="1"/>
  <c r="H45" i="1"/>
  <c r="A46" i="1"/>
  <c r="F46" i="1"/>
  <c r="G46" i="1"/>
  <c r="H46" i="1"/>
  <c r="A47" i="1"/>
  <c r="F47" i="1"/>
  <c r="G47" i="1"/>
  <c r="H47" i="1"/>
  <c r="A48" i="1"/>
  <c r="F48" i="1"/>
  <c r="G48" i="1"/>
  <c r="H48" i="1"/>
  <c r="A49" i="1"/>
  <c r="F49" i="1"/>
  <c r="G49" i="1"/>
  <c r="H49" i="1"/>
  <c r="A50" i="1"/>
  <c r="F50" i="1"/>
  <c r="G50" i="1"/>
  <c r="H50" i="1"/>
  <c r="A51" i="1"/>
  <c r="F51" i="1"/>
  <c r="G51" i="1"/>
  <c r="A52" i="1"/>
  <c r="F52" i="1"/>
  <c r="G52" i="1"/>
  <c r="A53" i="1"/>
  <c r="F53" i="1"/>
  <c r="G53" i="1"/>
  <c r="A54" i="1"/>
  <c r="F54" i="1"/>
  <c r="G54" i="1"/>
  <c r="A55" i="1"/>
  <c r="F55" i="1"/>
  <c r="G55" i="1"/>
  <c r="H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<sst xmlns="http://schemas.openxmlformats.org/spreadsheetml/2006/main" count="515" uniqueCount="233">
  <si>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</si>
  <si>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</si>
  <si>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</si>
  <si>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</si>
  <si>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</si>
  <si>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</si>
  <si>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</si>
  <si>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</si>
  <si>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</si>
  <si>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</si>
  <si>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</si>
  <si>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</si>
  <si>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</si>
  <si>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</si>
  <si>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</si>
  <si>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</si>
  <si>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</si>
  <si>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</si>
  <si>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</si>
  <si>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</si>
  <si>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</si>
  <si>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</si>
  <si>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</si>
  <si>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</si>
  <si>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</si>
  <si>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</si>
  <si>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</si>
  <si>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</si>
  <si>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</si>
  <si>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</si>
  <si>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</si>
  <si>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</si>
  <si>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</si>
  <si>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</si>
  <si>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</si>
  <si>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</si>
  <si>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</si>
  <si>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</si>
  <si>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</si>
  <si>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</si>
  <si>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</si>
  <si>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</si>
  <si>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</si>
  <si>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</si>
  <si>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</si>
  <si>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</si>
  <si>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</si>
  <si>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</si>
  <si>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</si>
  <si>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</si>
  <si>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</si>
  <si>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</si>
  <si>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</si>
  <si>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</si>
  <si>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</si>
  <si>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</si>
  <si>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</si>
  <si>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</si>
  <si>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</si>
  <si>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</si>
  <si>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</si>
  <si>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</si>
  <si>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</si>
  <si>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</si>
  <si>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</si>
  <si>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</si>
  <si>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</si>
  <si>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</si>
  <si>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</si>
  <si>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</si>
  <si>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</si>
  <si>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</si>
  <si>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</si>
  <si>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</si>
  <si>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</si>
  <si>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</si>
  <si>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</si>
  <si>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</si>
  <si>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</si>
  <si>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</si>
  <si>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</si>
  <si>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</si>
  <si>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</si>
  <si>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</si>
  <si>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</si>
  <si>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</si>
  <si>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</si>
  <si>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</si>
  <si>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</si>
  <si>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</si>
  <si>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</si>
  <si>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</si>
  <si>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</si>
  <si>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</si>
  <si>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</si>
  <si>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</si>
  <si>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</si>
  <si>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</si>
  <si>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</si>
  <si>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</si>
  <si>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</si>
  <si>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</si>
  <si>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</si>
  <si>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</si>
  <si>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</si>
  <si>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</si>
  <si>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</si>
  <si>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</si>
  <si>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</si>
  <si>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</si>
  <si>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</si>
  <si>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</si>
  <si>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</si>
  <si>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</si>
  <si>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</si>
  <si>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</si>
  <si>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</si>
  <si>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</si>
  <si>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</si>
  <si>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</si>
  <si>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</si>
  <si>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</si>
  <si>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</si>
  <si>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</si>
  <si>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</si>
  <si>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</si>
  <si>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</si>
  <si>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</si>
  <si>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</si>
  <si>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</si>
  <si>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</si>
  <si>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</si>
  <si>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</si>
  <si>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</si>
  <si>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</si>
  <si>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</si>
  <si>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</si>
  <si>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</si>
  <si>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</si>
  <si>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</si>
  <si>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</si>
  <si>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</si>
  <si>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</si>
  <si>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</si>
  <si>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</si>
  <si>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</si>
  <si>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</si>
  <si>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</si>
  <si>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</si>
  <si>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</si>
  <si>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</si>
  <si>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</si>
  <si>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</si>
  <si>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</si>
  <si>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</si>
  <si>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</si>
  <si>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</si>
  <si>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</si>
  <si>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</si>
  <si>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</si>
  <si>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</si>
  <si>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</si>
  <si>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</si>
  <si>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</si>
  <si>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</si>
  <si>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</si>
  <si>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</si>
  <si>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</si>
  <si>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</si>
  <si>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</si>
  <si>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</si>
  <si>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</si>
  <si>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</si>
  <si>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</si>
  <si>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</si>
  <si>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</si>
  <si>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</si>
  <si>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</si>
  <si>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</si>
  <si>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</si>
  <si>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</si>
  <si>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</si>
  <si>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</si>
  <si>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</si>
  <si>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</si>
  <si>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</si>
  <si>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</si>
  <si>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</si>
  <si>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Andrea Perdomo</t>
  </si>
  <si>
    <t>IMG02</t>
  </si>
  <si>
    <t>IMG03</t>
  </si>
  <si>
    <t>IMG04</t>
  </si>
  <si>
    <t>Cuaderno de Estudio</t>
  </si>
  <si>
    <t>Los números decimales</t>
  </si>
  <si>
    <t>MA_06_07_CO</t>
  </si>
  <si>
    <t xml:space="preserve">
</t>
  </si>
  <si>
    <t xml:space="preserve">Figura como “L”, girada y con color solo en la mitad de su forma. </t>
  </si>
  <si>
    <t>IMG05</t>
  </si>
  <si>
    <t>IMG07</t>
  </si>
  <si>
    <t>IMG08</t>
  </si>
  <si>
    <t>IMG09</t>
  </si>
  <si>
    <t>IMG10</t>
  </si>
  <si>
    <t>IMG11</t>
  </si>
  <si>
    <t>IMG12</t>
  </si>
  <si>
    <t>IMG13</t>
  </si>
  <si>
    <t>IMG14</t>
  </si>
  <si>
    <t>IMG15</t>
  </si>
  <si>
    <t>IMG16</t>
  </si>
  <si>
    <t>IMG17</t>
  </si>
  <si>
    <t>IMG18</t>
  </si>
  <si>
    <t>IMG19</t>
  </si>
  <si>
    <t>IMG20</t>
  </si>
  <si>
    <t>IMG21</t>
  </si>
  <si>
    <t>IMG22</t>
  </si>
  <si>
    <t>Número decimal donde se identifican con diferentes colores la parte entera y la parte decimal</t>
  </si>
  <si>
    <t>Tabla que muestra las posiciones de un número decimal</t>
  </si>
  <si>
    <t xml:space="preserve">Tabla que muestra el número 273,616 en la tabla de posiciones.  </t>
  </si>
  <si>
    <t xml:space="preserve">Fracción decimal 236/100 con su representación en número decimal, señalando los ceros del denominador y las cifras decimales. </t>
  </si>
  <si>
    <t>iños con globos de dialogo. Cada uno dice una oración. 
Se recomienda la imagen de shutterstock con el código 197851184</t>
  </si>
  <si>
    <t>División que muestra 7/4</t>
  </si>
  <si>
    <t>Tabla que muestra el número 273,616 en la tabla de posiciones con su respectivo valor posicional debajo en una fuente más pequeña.</t>
  </si>
  <si>
    <t>División que muestra 1/4</t>
  </si>
  <si>
    <t>División que muestra 5/2</t>
  </si>
  <si>
    <t>División que muestra 2/3</t>
  </si>
  <si>
    <t>División que muestra 102/33</t>
  </si>
  <si>
    <t>División que muestra 222/165</t>
  </si>
  <si>
    <t>Representación gráfica de 0,3 en la recta numérica.</t>
  </si>
  <si>
    <t>Representación gráfica de 0,57 en la recta numérica.</t>
  </si>
  <si>
    <t>Representación gráfica de 0,785 en la recta numérica.</t>
  </si>
  <si>
    <t>Representación gráfica de 109,4 en la recta numérica.</t>
  </si>
  <si>
    <t xml:space="preserve">Se comparan dos números decimales, señalando su parte entera. </t>
  </si>
  <si>
    <t>Se comparan 3 números decimales, señalando diferentes cifras decimales.</t>
  </si>
  <si>
    <t xml:space="preserve">Se compara un número decimal, señalando diferentes cifras decimales.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</si>
</sst>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10</xdr:col>
      <xdr:colOff>577547</xdr:colOff>
      <xdr:row>9</xdr:row>
      <xdr:rowOff>152621</xdr:rowOff>
    </xdr:from>
    <xdr:to>
      <xdr:col>10</xdr:col>
      <xdr:colOff>1362743</xdr:colOff>
      <xdr:row>9</xdr:row>
      <xdr:rowOff>1050207</xdr:rowOff>
    </xdr:to>
    <xdr:grpSp>
      <xdr:nvGrpSpPr>
        <xdr:cNvPr id="39" name="Grupo 38"/>
        <xdr:cNvGrpSpPr/>
      </xdr:nvGrpSpPr>
      <xdr:grpSpPr>
        <a:xfrm rot="2885027">
          <a:off x="16862019" y="2304316"/>
          <a:ext cx="897586" cy="785196"/>
          <a:chOff x="-259758" y="8546"/>
          <a:chExt cx="2469558" cy="2200275"/>
        </a:xfrm>
      </xdr:grpSpPr>
      <xdr:pic>
        <xdr:nvPicPr>
          <xdr:cNvPr id="40" name="Imagen 39"/>
          <xdr:cNvPicPr>
            <a:picLocks noChangeAspect="1"/>
          </xdr:cNvPicPr>
        </xdr:nvPicPr>
        <xdr:blipFill>
          <a:blip xmlns:r="http://schemas.openxmlformats.org/officeDocument/2006/relationships" r:embed="rId1"/>
          <a:stretch>
            <a:fillRect/>
          </a:stretch>
        </xdr:blipFill>
        <xdr:spPr>
          <a:xfrm>
            <a:off x="0" y="8546"/>
            <a:ext cx="2209800" cy="2200275"/>
          </a:xfrm>
          <a:prstGeom prst="rect">
            <a:avLst/>
          </a:prstGeom>
        </xdr:spPr>
      </xdr:pic>
      <xdr:cxnSp macro="">
        <xdr:nvCxnSpPr>
          <xdr:cNvPr id="41" name="Conector recto 40"/>
          <xdr:cNvCxnSpPr/>
        </xdr:nvCxnSpPr>
        <xdr:spPr>
          <a:xfrm rot="18714973" flipH="1">
            <a:off x="482726" y="-270685"/>
            <a:ext cx="156540" cy="1641507"/>
          </a:xfrm>
          <a:prstGeom prst="line">
            <a:avLst/>
          </a:prstGeom>
          <a:ln w="28575">
            <a:solidFill>
              <a:schemeClr val="bg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10</xdr:col>
      <xdr:colOff>349250</xdr:colOff>
      <xdr:row>10</xdr:row>
      <xdr:rowOff>182563</xdr:rowOff>
    </xdr:from>
    <xdr:to>
      <xdr:col>10</xdr:col>
      <xdr:colOff>2070100</xdr:colOff>
      <xdr:row>10</xdr:row>
      <xdr:rowOff>1103313</xdr:rowOff>
    </xdr:to>
    <xdr:pic>
      <xdr:nvPicPr>
        <xdr:cNvPr id="42" name="Imagen 41" descr="C:\Users\---Adriana\Google Drive\2. AulaPlaneta\TRABAJO\GUIONES\4. MA_06_07_CO\IMAGENES\IMAGENES\IMG02.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08438" y="3556001"/>
          <a:ext cx="1720850" cy="920750"/>
        </a:xfrm>
        <a:prstGeom prst="rect">
          <a:avLst/>
        </a:prstGeom>
        <a:noFill/>
        <a:ln>
          <a:noFill/>
        </a:ln>
      </xdr:spPr>
    </xdr:pic>
    <xdr:clientData/>
  </xdr:twoCellAnchor>
  <xdr:twoCellAnchor editAs="oneCell">
    <xdr:from>
      <xdr:col>10</xdr:col>
      <xdr:colOff>47625</xdr:colOff>
      <xdr:row>11</xdr:row>
      <xdr:rowOff>381000</xdr:rowOff>
    </xdr:from>
    <xdr:to>
      <xdr:col>10</xdr:col>
      <xdr:colOff>2198687</xdr:colOff>
      <xdr:row>11</xdr:row>
      <xdr:rowOff>927100</xdr:rowOff>
    </xdr:to>
    <xdr:pic>
      <xdr:nvPicPr>
        <xdr:cNvPr id="43" name="Imagen 42" descr="C:\Users\---Adriana\Google Drive\2. AulaPlaneta\TRABAJO\GUIONES\4. MA_06_07_CO\IMAGENES\IMAGENES\IMG03.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06813" y="5024438"/>
          <a:ext cx="2151062" cy="546100"/>
        </a:xfrm>
        <a:prstGeom prst="rect">
          <a:avLst/>
        </a:prstGeom>
        <a:noFill/>
        <a:ln>
          <a:noFill/>
        </a:ln>
      </xdr:spPr>
    </xdr:pic>
    <xdr:clientData/>
  </xdr:twoCellAnchor>
  <xdr:twoCellAnchor editAs="oneCell">
    <xdr:from>
      <xdr:col>10</xdr:col>
      <xdr:colOff>137584</xdr:colOff>
      <xdr:row>12</xdr:row>
      <xdr:rowOff>275167</xdr:rowOff>
    </xdr:from>
    <xdr:to>
      <xdr:col>10</xdr:col>
      <xdr:colOff>2190751</xdr:colOff>
      <xdr:row>12</xdr:row>
      <xdr:rowOff>973666</xdr:rowOff>
    </xdr:to>
    <xdr:pic>
      <xdr:nvPicPr>
        <xdr:cNvPr id="44" name="Imagen 43" descr="C:\Users\---Adriana\Google Drive\2. AulaPlaneta\TRABAJO\GUIONES\4. MA_06_07_CO\IMAGENES\IMAGENES\IMG04.pn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99417" y="6170084"/>
          <a:ext cx="2053167" cy="698499"/>
        </a:xfrm>
        <a:prstGeom prst="rect">
          <a:avLst/>
        </a:prstGeom>
        <a:noFill/>
        <a:ln>
          <a:noFill/>
        </a:ln>
      </xdr:spPr>
    </xdr:pic>
    <xdr:clientData/>
  </xdr:twoCellAnchor>
  <xdr:twoCellAnchor editAs="oneCell">
    <xdr:from>
      <xdr:col>10</xdr:col>
      <xdr:colOff>137583</xdr:colOff>
      <xdr:row>13</xdr:row>
      <xdr:rowOff>137584</xdr:rowOff>
    </xdr:from>
    <xdr:to>
      <xdr:col>10</xdr:col>
      <xdr:colOff>2000250</xdr:colOff>
      <xdr:row>13</xdr:row>
      <xdr:rowOff>1111250</xdr:rowOff>
    </xdr:to>
    <xdr:pic>
      <xdr:nvPicPr>
        <xdr:cNvPr id="45" name="Imagen 44" descr="C:\Users\---Adriana\Google Drive\2. AulaPlaneta\TRABAJO\GUIONES\4. MA_06_07_CO\IMAGENES\IMAGENES\IMG05.pn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99416" y="7302501"/>
          <a:ext cx="1862667" cy="973666"/>
        </a:xfrm>
        <a:prstGeom prst="rect">
          <a:avLst/>
        </a:prstGeom>
        <a:noFill/>
        <a:ln>
          <a:noFill/>
        </a:ln>
      </xdr:spPr>
    </xdr:pic>
    <xdr:clientData/>
  </xdr:twoCellAnchor>
  <xdr:twoCellAnchor editAs="oneCell">
    <xdr:from>
      <xdr:col>10</xdr:col>
      <xdr:colOff>31749</xdr:colOff>
      <xdr:row>14</xdr:row>
      <xdr:rowOff>158749</xdr:rowOff>
    </xdr:from>
    <xdr:to>
      <xdr:col>15</xdr:col>
      <xdr:colOff>82972</xdr:colOff>
      <xdr:row>14</xdr:row>
      <xdr:rowOff>1100666</xdr:rowOff>
    </xdr:to>
    <xdr:pic>
      <xdr:nvPicPr>
        <xdr:cNvPr id="46" name="Imagen 45" descr="C:\Users\---Adriana\Google Drive\2. AulaPlaneta\TRABAJO\GUIONES\4. MA_06_07_CO\IMAGENES\IMAGENES\IMG06.pn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393582" y="8593666"/>
          <a:ext cx="2305473" cy="941917"/>
        </a:xfrm>
        <a:prstGeom prst="rect">
          <a:avLst/>
        </a:prstGeom>
        <a:noFill/>
        <a:ln>
          <a:noFill/>
        </a:ln>
      </xdr:spPr>
    </xdr:pic>
    <xdr:clientData/>
  </xdr:twoCellAnchor>
  <xdr:twoCellAnchor editAs="oneCell">
    <xdr:from>
      <xdr:col>10</xdr:col>
      <xdr:colOff>433915</xdr:colOff>
      <xdr:row>15</xdr:row>
      <xdr:rowOff>296332</xdr:rowOff>
    </xdr:from>
    <xdr:to>
      <xdr:col>10</xdr:col>
      <xdr:colOff>1888700</xdr:colOff>
      <xdr:row>15</xdr:row>
      <xdr:rowOff>940222</xdr:rowOff>
    </xdr:to>
    <xdr:pic>
      <xdr:nvPicPr>
        <xdr:cNvPr id="47" name="Imagen 46" descr="C:\Users\---Adriana\Google Drive\2. AulaPlaneta\TRABAJO\GUIONES\4. MA_06_07_CO\IMAGENES\IMAGENES\IMG07.pn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795748" y="10001249"/>
          <a:ext cx="1454785" cy="643890"/>
        </a:xfrm>
        <a:prstGeom prst="rect">
          <a:avLst/>
        </a:prstGeom>
        <a:noFill/>
        <a:ln>
          <a:noFill/>
        </a:ln>
      </xdr:spPr>
    </xdr:pic>
    <xdr:clientData/>
  </xdr:twoCellAnchor>
  <xdr:twoCellAnchor editAs="oneCell">
    <xdr:from>
      <xdr:col>10</xdr:col>
      <xdr:colOff>338667</xdr:colOff>
      <xdr:row>16</xdr:row>
      <xdr:rowOff>349250</xdr:rowOff>
    </xdr:from>
    <xdr:to>
      <xdr:col>10</xdr:col>
      <xdr:colOff>1793452</xdr:colOff>
      <xdr:row>16</xdr:row>
      <xdr:rowOff>993140</xdr:rowOff>
    </xdr:to>
    <xdr:pic>
      <xdr:nvPicPr>
        <xdr:cNvPr id="48" name="Imagen 47" descr="C:\Users\---Adriana\Google Drive\2. AulaPlaneta\TRABAJO\GUIONES\4. MA_06_07_CO\IMAGENES\IMAGENES\IMG08.pn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700500" y="11324167"/>
          <a:ext cx="1454785" cy="643890"/>
        </a:xfrm>
        <a:prstGeom prst="rect">
          <a:avLst/>
        </a:prstGeom>
        <a:noFill/>
        <a:ln>
          <a:noFill/>
        </a:ln>
      </xdr:spPr>
    </xdr:pic>
    <xdr:clientData/>
  </xdr:twoCellAnchor>
  <xdr:twoCellAnchor editAs="oneCell">
    <xdr:from>
      <xdr:col>10</xdr:col>
      <xdr:colOff>306917</xdr:colOff>
      <xdr:row>17</xdr:row>
      <xdr:rowOff>338667</xdr:rowOff>
    </xdr:from>
    <xdr:to>
      <xdr:col>10</xdr:col>
      <xdr:colOff>1857587</xdr:colOff>
      <xdr:row>17</xdr:row>
      <xdr:rowOff>982557</xdr:rowOff>
    </xdr:to>
    <xdr:pic>
      <xdr:nvPicPr>
        <xdr:cNvPr id="49" name="Imagen 48" descr="C:\Users\---Adriana\Google Drive\2. AulaPlaneta\TRABAJO\GUIONES\4. MA_06_07_CO\IMAGENES\IMAGENES\IMG09.pn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668750" y="12583584"/>
          <a:ext cx="1550670" cy="643890"/>
        </a:xfrm>
        <a:prstGeom prst="rect">
          <a:avLst/>
        </a:prstGeom>
        <a:noFill/>
        <a:ln>
          <a:noFill/>
        </a:ln>
      </xdr:spPr>
    </xdr:pic>
    <xdr:clientData/>
  </xdr:twoCellAnchor>
  <xdr:twoCellAnchor editAs="oneCell">
    <xdr:from>
      <xdr:col>10</xdr:col>
      <xdr:colOff>169334</xdr:colOff>
      <xdr:row>18</xdr:row>
      <xdr:rowOff>285749</xdr:rowOff>
    </xdr:from>
    <xdr:to>
      <xdr:col>10</xdr:col>
      <xdr:colOff>2095500</xdr:colOff>
      <xdr:row>18</xdr:row>
      <xdr:rowOff>994832</xdr:rowOff>
    </xdr:to>
    <xdr:pic>
      <xdr:nvPicPr>
        <xdr:cNvPr id="50" name="Imagen 49" descr="C:\Users\---Adriana\Google Drive\2. AulaPlaneta\TRABAJO\GUIONES\4. MA_06_07_CO\IMAGENES\IMAGENES\IMG10.pn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531167" y="13800666"/>
          <a:ext cx="1926166" cy="709083"/>
        </a:xfrm>
        <a:prstGeom prst="rect">
          <a:avLst/>
        </a:prstGeom>
        <a:noFill/>
        <a:ln>
          <a:noFill/>
        </a:ln>
      </xdr:spPr>
    </xdr:pic>
    <xdr:clientData/>
  </xdr:twoCellAnchor>
  <xdr:twoCellAnchor editAs="oneCell">
    <xdr:from>
      <xdr:col>10</xdr:col>
      <xdr:colOff>402167</xdr:colOff>
      <xdr:row>19</xdr:row>
      <xdr:rowOff>338667</xdr:rowOff>
    </xdr:from>
    <xdr:to>
      <xdr:col>10</xdr:col>
      <xdr:colOff>1856952</xdr:colOff>
      <xdr:row>19</xdr:row>
      <xdr:rowOff>982557</xdr:rowOff>
    </xdr:to>
    <xdr:pic>
      <xdr:nvPicPr>
        <xdr:cNvPr id="51" name="Imagen 50" descr="C:\Users\---Adriana\Google Drive\2. AulaPlaneta\TRABAJO\GUIONES\4. MA_06_07_CO\IMAGENES\IMAGENES\IMG11.pn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764000" y="15123584"/>
          <a:ext cx="1454785" cy="643890"/>
        </a:xfrm>
        <a:prstGeom prst="rect">
          <a:avLst/>
        </a:prstGeom>
        <a:noFill/>
        <a:ln>
          <a:noFill/>
        </a:ln>
      </xdr:spPr>
    </xdr:pic>
    <xdr:clientData/>
  </xdr:twoCellAnchor>
  <xdr:twoCellAnchor editAs="oneCell">
    <xdr:from>
      <xdr:col>10</xdr:col>
      <xdr:colOff>550334</xdr:colOff>
      <xdr:row>20</xdr:row>
      <xdr:rowOff>306917</xdr:rowOff>
    </xdr:from>
    <xdr:to>
      <xdr:col>10</xdr:col>
      <xdr:colOff>2005119</xdr:colOff>
      <xdr:row>20</xdr:row>
      <xdr:rowOff>950807</xdr:rowOff>
    </xdr:to>
    <xdr:pic>
      <xdr:nvPicPr>
        <xdr:cNvPr id="53" name="Imagen 52" descr="C:\Users\---Adriana\Google Drive\2. AulaPlaneta\TRABAJO\GUIONES\4. MA_06_07_CO\IMAGENES\IMAGENES\IMG12.pn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912167" y="16361834"/>
          <a:ext cx="1454785" cy="643890"/>
        </a:xfrm>
        <a:prstGeom prst="rect">
          <a:avLst/>
        </a:prstGeom>
        <a:noFill/>
        <a:ln>
          <a:noFill/>
        </a:ln>
      </xdr:spPr>
    </xdr:pic>
    <xdr:clientData/>
  </xdr:twoCellAnchor>
  <xdr:twoCellAnchor editAs="oneCell">
    <xdr:from>
      <xdr:col>10</xdr:col>
      <xdr:colOff>359833</xdr:colOff>
      <xdr:row>21</xdr:row>
      <xdr:rowOff>338667</xdr:rowOff>
    </xdr:from>
    <xdr:to>
      <xdr:col>10</xdr:col>
      <xdr:colOff>1814618</xdr:colOff>
      <xdr:row>21</xdr:row>
      <xdr:rowOff>982557</xdr:rowOff>
    </xdr:to>
    <xdr:pic>
      <xdr:nvPicPr>
        <xdr:cNvPr id="54" name="Imagen 53" descr="C:\Users\---Adriana\Google Drive\2. AulaPlaneta\TRABAJO\GUIONES\4. MA_06_07_CO\IMAGENES\IMAGENES\IMG13.pn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721666" y="17663584"/>
          <a:ext cx="1454785" cy="643890"/>
        </a:xfrm>
        <a:prstGeom prst="rect">
          <a:avLst/>
        </a:prstGeom>
        <a:noFill/>
        <a:ln>
          <a:noFill/>
        </a:ln>
      </xdr:spPr>
    </xdr:pic>
    <xdr:clientData/>
  </xdr:twoCellAnchor>
  <xdr:twoCellAnchor editAs="oneCell">
    <xdr:from>
      <xdr:col>10</xdr:col>
      <xdr:colOff>243416</xdr:colOff>
      <xdr:row>22</xdr:row>
      <xdr:rowOff>275166</xdr:rowOff>
    </xdr:from>
    <xdr:to>
      <xdr:col>10</xdr:col>
      <xdr:colOff>1945216</xdr:colOff>
      <xdr:row>22</xdr:row>
      <xdr:rowOff>919056</xdr:rowOff>
    </xdr:to>
    <xdr:pic>
      <xdr:nvPicPr>
        <xdr:cNvPr id="55" name="Imagen 54" descr="C:\Users\---Adriana\Google Drive\2. AulaPlaneta\TRABAJO\GUIONES\4. MA_06_07_CO\IMAGENES\IMAGENES\IMG14.png"/>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605249" y="18870083"/>
          <a:ext cx="1701800" cy="643890"/>
        </a:xfrm>
        <a:prstGeom prst="rect">
          <a:avLst/>
        </a:prstGeom>
        <a:noFill/>
        <a:ln>
          <a:noFill/>
        </a:ln>
      </xdr:spPr>
    </xdr:pic>
    <xdr:clientData/>
  </xdr:twoCellAnchor>
  <xdr:twoCellAnchor editAs="oneCell">
    <xdr:from>
      <xdr:col>10</xdr:col>
      <xdr:colOff>296333</xdr:colOff>
      <xdr:row>23</xdr:row>
      <xdr:rowOff>158750</xdr:rowOff>
    </xdr:from>
    <xdr:to>
      <xdr:col>10</xdr:col>
      <xdr:colOff>2005753</xdr:colOff>
      <xdr:row>23</xdr:row>
      <xdr:rowOff>1097280</xdr:rowOff>
    </xdr:to>
    <xdr:pic>
      <xdr:nvPicPr>
        <xdr:cNvPr id="59" name="Imagen 58" descr="C:\Users\---Adriana\Google Drive\2. AulaPlaneta\TRABAJO\GUIONES\4. MA_06_07_CO\IMAGENES\IMAGENES\IMG15.png"/>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658166" y="20023667"/>
          <a:ext cx="1709420" cy="938530"/>
        </a:xfrm>
        <a:prstGeom prst="rect">
          <a:avLst/>
        </a:prstGeom>
        <a:noFill/>
        <a:ln>
          <a:noFill/>
        </a:ln>
      </xdr:spPr>
    </xdr:pic>
    <xdr:clientData/>
  </xdr:twoCellAnchor>
  <xdr:twoCellAnchor editAs="oneCell">
    <xdr:from>
      <xdr:col>10</xdr:col>
      <xdr:colOff>232834</xdr:colOff>
      <xdr:row>24</xdr:row>
      <xdr:rowOff>423334</xdr:rowOff>
    </xdr:from>
    <xdr:to>
      <xdr:col>10</xdr:col>
      <xdr:colOff>2074334</xdr:colOff>
      <xdr:row>24</xdr:row>
      <xdr:rowOff>867834</xdr:rowOff>
    </xdr:to>
    <xdr:pic>
      <xdr:nvPicPr>
        <xdr:cNvPr id="60" name="Imagen 59" descr="C:\Users\---Adriana\Google Drive\2. AulaPlaneta\TRABAJO\GUIONES\4. MA_06_07_CO\IMAGENES\IMAGENES\IMG16.png"/>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594667" y="21558251"/>
          <a:ext cx="1841500" cy="444500"/>
        </a:xfrm>
        <a:prstGeom prst="rect">
          <a:avLst/>
        </a:prstGeom>
        <a:noFill/>
        <a:ln>
          <a:noFill/>
        </a:ln>
      </xdr:spPr>
    </xdr:pic>
    <xdr:clientData/>
  </xdr:twoCellAnchor>
  <xdr:twoCellAnchor editAs="oneCell">
    <xdr:from>
      <xdr:col>10</xdr:col>
      <xdr:colOff>285751</xdr:colOff>
      <xdr:row>25</xdr:row>
      <xdr:rowOff>423334</xdr:rowOff>
    </xdr:from>
    <xdr:to>
      <xdr:col>10</xdr:col>
      <xdr:colOff>2018666</xdr:colOff>
      <xdr:row>25</xdr:row>
      <xdr:rowOff>770679</xdr:rowOff>
    </xdr:to>
    <xdr:pic>
      <xdr:nvPicPr>
        <xdr:cNvPr id="62" name="Imagen 61" descr="C:\Users\---Adriana\Google Drive\2. AulaPlaneta\TRABAJO\GUIONES\4. MA_06_07_CO\IMAGENES\IMAGENES\IMG17.png"/>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647584" y="22828251"/>
          <a:ext cx="1732915" cy="347345"/>
        </a:xfrm>
        <a:prstGeom prst="rect">
          <a:avLst/>
        </a:prstGeom>
        <a:noFill/>
        <a:ln>
          <a:noFill/>
        </a:ln>
      </xdr:spPr>
    </xdr:pic>
    <xdr:clientData/>
  </xdr:twoCellAnchor>
  <xdr:twoCellAnchor editAs="oneCell">
    <xdr:from>
      <xdr:col>10</xdr:col>
      <xdr:colOff>95251</xdr:colOff>
      <xdr:row>26</xdr:row>
      <xdr:rowOff>338668</xdr:rowOff>
    </xdr:from>
    <xdr:to>
      <xdr:col>10</xdr:col>
      <xdr:colOff>2180168</xdr:colOff>
      <xdr:row>26</xdr:row>
      <xdr:rowOff>772584</xdr:rowOff>
    </xdr:to>
    <xdr:pic>
      <xdr:nvPicPr>
        <xdr:cNvPr id="63" name="Imagen 62" descr="C:\Users\---Adriana\Google Drive\2. AulaPlaneta\TRABAJO\GUIONES\4. MA_06_07_CO\IMAGENES\IMAGENES\IMG18.png"/>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457084" y="24013585"/>
          <a:ext cx="2084917" cy="433916"/>
        </a:xfrm>
        <a:prstGeom prst="rect">
          <a:avLst/>
        </a:prstGeom>
        <a:noFill/>
        <a:ln>
          <a:noFill/>
        </a:ln>
      </xdr:spPr>
    </xdr:pic>
    <xdr:clientData/>
  </xdr:twoCellAnchor>
  <xdr:twoCellAnchor editAs="oneCell">
    <xdr:from>
      <xdr:col>10</xdr:col>
      <xdr:colOff>116416</xdr:colOff>
      <xdr:row>27</xdr:row>
      <xdr:rowOff>349251</xdr:rowOff>
    </xdr:from>
    <xdr:to>
      <xdr:col>10</xdr:col>
      <xdr:colOff>2169583</xdr:colOff>
      <xdr:row>27</xdr:row>
      <xdr:rowOff>1079501</xdr:rowOff>
    </xdr:to>
    <xdr:pic>
      <xdr:nvPicPr>
        <xdr:cNvPr id="64" name="Imagen 63" descr="C:\Users\---Adriana\Google Drive\2. AulaPlaneta\TRABAJO\GUIONES\4. MA_06_07_CO\IMAGENES\IMAGENES\IMG19.png"/>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478249" y="25294168"/>
          <a:ext cx="2053167" cy="730250"/>
        </a:xfrm>
        <a:prstGeom prst="rect">
          <a:avLst/>
        </a:prstGeom>
        <a:noFill/>
        <a:ln>
          <a:noFill/>
        </a:ln>
      </xdr:spPr>
    </xdr:pic>
    <xdr:clientData/>
  </xdr:twoCellAnchor>
  <xdr:twoCellAnchor editAs="oneCell">
    <xdr:from>
      <xdr:col>10</xdr:col>
      <xdr:colOff>190501</xdr:colOff>
      <xdr:row>28</xdr:row>
      <xdr:rowOff>402167</xdr:rowOff>
    </xdr:from>
    <xdr:to>
      <xdr:col>10</xdr:col>
      <xdr:colOff>2159001</xdr:colOff>
      <xdr:row>28</xdr:row>
      <xdr:rowOff>920750</xdr:rowOff>
    </xdr:to>
    <xdr:pic>
      <xdr:nvPicPr>
        <xdr:cNvPr id="65" name="Imagen 64" descr="C:\Users\---Adriana\Google Drive\2. AulaPlaneta\TRABAJO\GUIONES\4. MA_06_07_CO\IMAGENES\IMAGENES\IMG20.png"/>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552334" y="26617084"/>
          <a:ext cx="1968500" cy="518583"/>
        </a:xfrm>
        <a:prstGeom prst="rect">
          <a:avLst/>
        </a:prstGeom>
        <a:noFill/>
        <a:ln>
          <a:noFill/>
        </a:ln>
      </xdr:spPr>
    </xdr:pic>
    <xdr:clientData/>
  </xdr:twoCellAnchor>
  <xdr:twoCellAnchor editAs="oneCell">
    <xdr:from>
      <xdr:col>10</xdr:col>
      <xdr:colOff>497418</xdr:colOff>
      <xdr:row>29</xdr:row>
      <xdr:rowOff>137583</xdr:rowOff>
    </xdr:from>
    <xdr:to>
      <xdr:col>10</xdr:col>
      <xdr:colOff>1651001</xdr:colOff>
      <xdr:row>29</xdr:row>
      <xdr:rowOff>1153582</xdr:rowOff>
    </xdr:to>
    <xdr:pic>
      <xdr:nvPicPr>
        <xdr:cNvPr id="66" name="Imagen 65" descr="C:\Users\---Adriana\Google Drive\2. AulaPlaneta\TRABAJO\GUIONES\4. MA_06_07_CO\IMAGENES\IMAGENES\IMG21.png"/>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6859251" y="27622500"/>
          <a:ext cx="1153583" cy="1015999"/>
        </a:xfrm>
        <a:prstGeom prst="rect">
          <a:avLst/>
        </a:prstGeom>
        <a:noFill/>
        <a:ln>
          <a:noFill/>
        </a:ln>
      </xdr:spPr>
    </xdr:pic>
    <xdr:clientData/>
  </xdr:twoCellAnchor>
  <xdr:twoCellAnchor editAs="oneCell">
    <xdr:from>
      <xdr:col>10</xdr:col>
      <xdr:colOff>317502</xdr:colOff>
      <xdr:row>30</xdr:row>
      <xdr:rowOff>201084</xdr:rowOff>
    </xdr:from>
    <xdr:to>
      <xdr:col>10</xdr:col>
      <xdr:colOff>2201334</xdr:colOff>
      <xdr:row>30</xdr:row>
      <xdr:rowOff>1090084</xdr:rowOff>
    </xdr:to>
    <xdr:pic>
      <xdr:nvPicPr>
        <xdr:cNvPr id="67" name="Imagen 66" descr="C:\Users\---Adriana\Google Drive\2. AulaPlaneta\TRABAJO\GUIONES\4. MA_06_07_CO\IMAGENES\IMAGENES\IMG22.png"/>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6679335" y="28956001"/>
          <a:ext cx="1883832" cy="889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876300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495300</xdr:rowOff>
        </xdr:from>
        <xdr:to>
          <xdr:col>2</xdr:col>
          <xdr:colOff>1028700</xdr:colOff>
          <xdr:row>15</xdr:row>
          <xdr:rowOff>723900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1028700</xdr:colOff>
          <xdr:row>15</xdr:row>
          <xdr:rowOff>495300</xdr:rowOff>
        </xdr:from>
        <xdr:to>
          <xdr:col>3</xdr:col>
          <xdr:colOff>838200</xdr:colOff>
          <xdr:row>15</xdr:row>
          <xdr:rowOff>723900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495300</xdr:rowOff>
        </xdr:from>
        <xdr:to>
          <xdr:col>4</xdr:col>
          <xdr:colOff>838200</xdr:colOff>
          <xdr:row>15</xdr:row>
          <xdr:rowOff>723900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495300</xdr:rowOff>
        </xdr:from>
        <xdr:to>
          <xdr:col>5</xdr:col>
          <xdr:colOff>838200</xdr:colOff>
          <xdr:row>15</xdr:row>
          <xdr:rowOff>723900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30" zoomScale="60" zoomScaleNormal="60" zoomScalePageLayoutView="60" workbookViewId="0">
      <selection activeCell="D32" sqref="D3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5" style="2" customWidth="1"/>
    <col min="9" max="9" width="20.5" style="2" customWidth="1"/>
    <col min="10" max="10" width="34.83203125" style="15" customWidth="1"/>
    <col min="11" max="11" width="29.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M7A</v>
      </c>
    </row>
    <row r="2" spans="1:16" ht="15.5">
      <c r="A2" s="1"/>
      <c r="B2" s="3" t="s">
        <v>121</v>
      </c>
      <c r="C2" s="79" t="s">
        <v>21</v>
      </c>
      <c r="D2" s="80"/>
      <c r="F2" s="72" t="s">
        <v>0</v>
      </c>
      <c r="G2" s="73"/>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c r="A3" s="1"/>
      <c r="B3" s="4" t="s">
        <v>8</v>
      </c>
      <c r="C3" s="81">
        <v>6</v>
      </c>
      <c r="D3" s="82"/>
      <c r="F3" s="74">
        <v>42378</v>
      </c>
      <c r="G3" s="75"/>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5.5">
      <c r="A4" s="1"/>
      <c r="B4" s="4" t="s">
        <v>54</v>
      </c>
      <c r="C4" s="81" t="s">
        <v>193</v>
      </c>
      <c r="D4" s="82"/>
      <c r="E4" s="5"/>
      <c r="F4" s="37" t="s">
        <v>55</v>
      </c>
      <c r="G4" s="61" t="s">
        <v>192</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3" t="s">
        <v>188</v>
      </c>
      <c r="D5" s="84"/>
      <c r="E5" s="5"/>
      <c r="F5" s="37" t="str">
        <f>IF(G4="Recurso","Motor del recurso","")</f>
        <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68"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76" t="s">
        <v>62</v>
      </c>
      <c r="G8" s="77"/>
      <c r="H8" s="77"/>
      <c r="I8" s="78"/>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9"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00">
      <c r="A10" s="12" t="str">
        <f>IF(OR(B10&lt;&gt;"",J10&lt;&gt;""),"IMG01","")</f>
        <v>IMG01</v>
      </c>
      <c r="B10" s="62" t="s">
        <v>130</v>
      </c>
      <c r="C10" s="20" t="str">
        <f t="shared" ref="C10:C41" si="0">IF(OR(B10&lt;&gt;"",J10&lt;&gt;""),IF($G$4="Recurso",CONCATENATE($G$4," ",$G$5),$G$4),"")</f>
        <v>Cuaderno de Estudio</v>
      </c>
      <c r="D10" s="63" t="s">
        <v>187</v>
      </c>
      <c r="E10" s="63" t="s">
        <v>153</v>
      </c>
      <c r="F10" s="13" t="str">
        <f t="shared" ref="F10" si="1">IF(OR(B10&lt;&gt;"",J10&lt;&gt;""),CONCATENATE($C$7,"_",$A10,IF($G$4="Cuaderno de Estudio","_small",CONCATENATE(IF(I10="","","n"),IF(LEFT($G$5,1)="F",".jpg",".png")))),"")</f>
        <v>MA_06_07_CO_IMG01_small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MA_06_07_CO_IMG01_zoom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196</v>
      </c>
      <c r="K10" s="64" t="s">
        <v>195</v>
      </c>
      <c r="O10" s="2" t="str">
        <f>'Definición técnica de imagenes'!A12</f>
        <v>M12D</v>
      </c>
    </row>
    <row r="11" spans="1:16" s="11" customFormat="1" ht="100">
      <c r="A11" s="12" t="str">
        <f t="shared" ref="A11:A18" si="3">IF(OR(B11&lt;&gt;"",J11&lt;&gt;""),CONCATENATE(LEFT(A10,3),IF(MID(A10,4,2)+1&lt;10,CONCATENATE("0",MID(A10,4,2)+1))),"")</f>
        <v>IMG02</v>
      </c>
      <c r="B11" s="62" t="s">
        <v>189</v>
      </c>
      <c r="C11" s="20" t="str">
        <f t="shared" si="0"/>
        <v>Cuaderno de Estudio</v>
      </c>
      <c r="D11" s="63" t="s">
        <v>187</v>
      </c>
      <c r="E11" s="63" t="s">
        <v>153</v>
      </c>
      <c r="F11" s="13" t="str">
        <f t="shared" ref="F11:F74" si="4">IF(OR(B11&lt;&gt;"",J11&lt;&gt;""),CONCATENATE($C$7,"_",$A11,IF($G$4="Cuaderno de Estudio","_small",CONCATENATE(IF(I11="","","n"),IF(LEFT($G$5,1)="F",".jpg",".png")))),"")</f>
        <v>MA_06_07_CO_IMG02_small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MA_06_07_CO_IMG02_zoom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214</v>
      </c>
      <c r="K11" s="64" t="s">
        <v>195</v>
      </c>
      <c r="O11" s="2" t="str">
        <f>'Definición técnica de imagenes'!A13</f>
        <v>M101</v>
      </c>
    </row>
    <row r="12" spans="1:16" s="11" customFormat="1" ht="100">
      <c r="A12" s="12" t="str">
        <f t="shared" si="3"/>
        <v>IMG03</v>
      </c>
      <c r="B12" s="62" t="s">
        <v>190</v>
      </c>
      <c r="C12" s="20" t="str">
        <f t="shared" si="0"/>
        <v>Cuaderno de Estudio</v>
      </c>
      <c r="D12" s="63" t="s">
        <v>187</v>
      </c>
      <c r="E12" s="63" t="s">
        <v>153</v>
      </c>
      <c r="F12" s="13" t="str">
        <f t="shared" si="4"/>
        <v>MA_06_07_CO_IMG03_small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MA_06_07_CO_IMG03_zoom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215</v>
      </c>
      <c r="K12" s="64" t="s">
        <v>195</v>
      </c>
      <c r="O12" s="2" t="str">
        <f>'Definición técnica de imagenes'!A18</f>
        <v>Diaporama F1</v>
      </c>
    </row>
    <row r="13" spans="1:16" s="11" customFormat="1" ht="100">
      <c r="A13" s="12" t="str">
        <f t="shared" si="3"/>
        <v>IMG04</v>
      </c>
      <c r="B13" s="62" t="s">
        <v>191</v>
      </c>
      <c r="C13" s="20" t="str">
        <f t="shared" si="0"/>
        <v>Cuaderno de Estudio</v>
      </c>
      <c r="D13" s="63" t="s">
        <v>187</v>
      </c>
      <c r="E13" s="63" t="s">
        <v>153</v>
      </c>
      <c r="F13" s="13" t="str">
        <f t="shared" si="4"/>
        <v>MA_06_07_CO_IMG04_small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MA_06_07_CO_IMG04_zoom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216</v>
      </c>
      <c r="K13" s="64" t="s">
        <v>195</v>
      </c>
      <c r="O13" s="2" t="str">
        <f>'Definición técnica de imagenes'!A19</f>
        <v>F4</v>
      </c>
    </row>
    <row r="14" spans="1:16" s="11" customFormat="1" ht="100">
      <c r="A14" s="12" t="str">
        <f t="shared" si="3"/>
        <v>IMG05</v>
      </c>
      <c r="B14" s="62" t="s">
        <v>197</v>
      </c>
      <c r="C14" s="20" t="str">
        <f t="shared" si="0"/>
        <v>Cuaderno de Estudio</v>
      </c>
      <c r="D14" s="63" t="s">
        <v>187</v>
      </c>
      <c r="E14" s="63" t="s">
        <v>153</v>
      </c>
      <c r="F14" s="13" t="str">
        <f t="shared" si="4"/>
        <v>MA_06_07_CO_IMG05_small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MA_06_07_CO_IMG05_zoom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217</v>
      </c>
      <c r="K14" s="64" t="s">
        <v>195</v>
      </c>
      <c r="O14" s="2" t="str">
        <f>'Definición técnica de imagenes'!A22</f>
        <v>F6</v>
      </c>
    </row>
    <row r="15" spans="1:16" s="11" customFormat="1" ht="100">
      <c r="A15" s="12" t="str">
        <f t="shared" si="3"/>
        <v>IMG06</v>
      </c>
      <c r="B15" s="62">
        <v>197851184</v>
      </c>
      <c r="C15" s="20" t="str">
        <f t="shared" si="0"/>
        <v>Cuaderno de Estudio</v>
      </c>
      <c r="D15" s="63" t="s">
        <v>187</v>
      </c>
      <c r="E15" s="63" t="s">
        <v>153</v>
      </c>
      <c r="F15" s="13" t="str">
        <f t="shared" si="4"/>
        <v>MA_06_07_CO_IMG06_small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MA_06_07_CO_IMG06_zoom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4" t="s">
        <v>218</v>
      </c>
      <c r="K15" s="64" t="s">
        <v>195</v>
      </c>
      <c r="O15" s="2" t="str">
        <f>'Definición técnica de imagenes'!A24</f>
        <v>F6B</v>
      </c>
    </row>
    <row r="16" spans="1:16" s="11" customFormat="1" ht="100">
      <c r="A16" s="12" t="str">
        <f t="shared" si="3"/>
        <v>IMG07</v>
      </c>
      <c r="B16" s="62" t="s">
        <v>198</v>
      </c>
      <c r="C16" s="20" t="str">
        <f t="shared" si="0"/>
        <v>Cuaderno de Estudio</v>
      </c>
      <c r="D16" s="63" t="s">
        <v>187</v>
      </c>
      <c r="E16" s="63" t="s">
        <v>153</v>
      </c>
      <c r="F16" s="13" t="str">
        <f t="shared" si="4"/>
        <v>MA_06_07_CO_IMG07_small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MA_06_07_CO_IMG07_zoom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4" t="s">
        <v>219</v>
      </c>
      <c r="K16" s="64" t="s">
        <v>195</v>
      </c>
      <c r="O16" s="2" t="str">
        <f>'Definición técnica de imagenes'!A25</f>
        <v>F7</v>
      </c>
    </row>
    <row r="17" spans="1:15" s="11" customFormat="1" ht="100">
      <c r="A17" s="12" t="str">
        <f t="shared" si="3"/>
        <v>IMG08</v>
      </c>
      <c r="B17" s="62" t="s">
        <v>199</v>
      </c>
      <c r="C17" s="20" t="str">
        <f t="shared" si="0"/>
        <v>Cuaderno de Estudio</v>
      </c>
      <c r="D17" s="63" t="s">
        <v>187</v>
      </c>
      <c r="E17" s="63" t="s">
        <v>153</v>
      </c>
      <c r="F17" s="13" t="str">
        <f t="shared" si="4"/>
        <v>MA_06_07_CO_IMG08_small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MA_06_07_CO_IMG08_zoom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4" t="s">
        <v>219</v>
      </c>
      <c r="K17" s="64" t="s">
        <v>195</v>
      </c>
      <c r="O17" s="2" t="str">
        <f>'Definición técnica de imagenes'!A27</f>
        <v>F7B</v>
      </c>
    </row>
    <row r="18" spans="1:15" s="11" customFormat="1" ht="100">
      <c r="A18" s="12" t="str">
        <f t="shared" si="3"/>
        <v>IMG09</v>
      </c>
      <c r="B18" s="62" t="s">
        <v>200</v>
      </c>
      <c r="C18" s="20" t="str">
        <f t="shared" si="0"/>
        <v>Cuaderno de Estudio</v>
      </c>
      <c r="D18" s="63" t="s">
        <v>187</v>
      </c>
      <c r="E18" s="63" t="s">
        <v>153</v>
      </c>
      <c r="F18" s="13" t="str">
        <f t="shared" si="4"/>
        <v>MA_06_07_CO_IMG09_small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MA_06_07_CO_IMG09_zoom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4" t="s">
        <v>219</v>
      </c>
      <c r="K18" s="64" t="s">
        <v>195</v>
      </c>
      <c r="O18" s="2" t="str">
        <f>'Definición técnica de imagenes'!A30</f>
        <v>F8</v>
      </c>
    </row>
    <row r="19" spans="1:15" s="11" customFormat="1" ht="100">
      <c r="A19" s="12" t="str">
        <f t="shared" ref="A19:A50" si="6">IF(OR(B19&lt;&gt;"",J19&lt;&gt;""),CONCATENATE(LEFT(A18,3),IF(MID(A18,4,2)+1&lt;10,CONCATENATE("0",MID(A18,4,2)+1),MID(A18,4,2)+1)),"")</f>
        <v>IMG10</v>
      </c>
      <c r="B19" s="62" t="s">
        <v>201</v>
      </c>
      <c r="C19" s="20" t="str">
        <f t="shared" si="0"/>
        <v>Cuaderno de Estudio</v>
      </c>
      <c r="D19" s="63" t="s">
        <v>187</v>
      </c>
      <c r="E19" s="63" t="s">
        <v>153</v>
      </c>
      <c r="F19" s="13" t="str">
        <f t="shared" si="4"/>
        <v>MA_06_07_CO_IMG10_small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MA_06_07_CO_IMG10_zoom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4" t="s">
        <v>220</v>
      </c>
      <c r="K19" s="64" t="s">
        <v>195</v>
      </c>
      <c r="O19" s="2" t="str">
        <f>'Definición técnica de imagenes'!A31</f>
        <v>F10</v>
      </c>
    </row>
    <row r="20" spans="1:15" s="11" customFormat="1" ht="100">
      <c r="A20" s="12" t="str">
        <f t="shared" si="6"/>
        <v>IMG11</v>
      </c>
      <c r="B20" s="62" t="s">
        <v>202</v>
      </c>
      <c r="C20" s="20" t="str">
        <f t="shared" si="0"/>
        <v>Cuaderno de Estudio</v>
      </c>
      <c r="D20" s="63" t="s">
        <v>187</v>
      </c>
      <c r="E20" s="63" t="s">
        <v>153</v>
      </c>
      <c r="F20" s="13" t="str">
        <f t="shared" si="4"/>
        <v>MA_06_07_CO_IMG11_small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MA_06_07_CO_IMG11_zoom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221</v>
      </c>
      <c r="K20" s="64" t="s">
        <v>195</v>
      </c>
      <c r="O20" s="2" t="str">
        <f>'Definición técnica de imagenes'!A32</f>
        <v>F10B</v>
      </c>
    </row>
    <row r="21" spans="1:15" s="11" customFormat="1" ht="100">
      <c r="A21" s="12" t="str">
        <f t="shared" si="6"/>
        <v>IMG12</v>
      </c>
      <c r="B21" s="62" t="s">
        <v>203</v>
      </c>
      <c r="C21" s="20" t="str">
        <f t="shared" si="0"/>
        <v>Cuaderno de Estudio</v>
      </c>
      <c r="D21" s="63" t="s">
        <v>187</v>
      </c>
      <c r="E21" s="63" t="s">
        <v>153</v>
      </c>
      <c r="F21" s="13" t="str">
        <f t="shared" si="4"/>
        <v>MA_06_07_CO_IMG12_small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MA_06_07_CO_IMG12_zoom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4" t="s">
        <v>222</v>
      </c>
      <c r="K21" s="64" t="s">
        <v>195</v>
      </c>
      <c r="O21" s="2" t="str">
        <f>'Definición técnica de imagenes'!A33</f>
        <v>F11</v>
      </c>
    </row>
    <row r="22" spans="1:15" s="11" customFormat="1" ht="100">
      <c r="A22" s="12" t="str">
        <f t="shared" si="6"/>
        <v>IMG13</v>
      </c>
      <c r="B22" s="62" t="s">
        <v>204</v>
      </c>
      <c r="C22" s="20" t="str">
        <f t="shared" si="0"/>
        <v>Cuaderno de Estudio</v>
      </c>
      <c r="D22" s="63" t="s">
        <v>187</v>
      </c>
      <c r="E22" s="63" t="s">
        <v>153</v>
      </c>
      <c r="F22" s="13" t="str">
        <f t="shared" si="4"/>
        <v>MA_06_07_CO_IMG13_small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MA_06_07_CO_IMG13_zoom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4" t="s">
        <v>223</v>
      </c>
      <c r="K22" s="64" t="s">
        <v>195</v>
      </c>
      <c r="O22" s="2" t="str">
        <f>'Definición técnica de imagenes'!A34</f>
        <v>F12</v>
      </c>
    </row>
    <row r="23" spans="1:15" s="11" customFormat="1" ht="100">
      <c r="A23" s="12" t="str">
        <f t="shared" si="6"/>
        <v>IMG14</v>
      </c>
      <c r="B23" s="62" t="s">
        <v>205</v>
      </c>
      <c r="C23" s="20" t="str">
        <f t="shared" si="0"/>
        <v>Cuaderno de Estudio</v>
      </c>
      <c r="D23" s="63" t="s">
        <v>187</v>
      </c>
      <c r="E23" s="63" t="s">
        <v>153</v>
      </c>
      <c r="F23" s="13" t="str">
        <f t="shared" si="4"/>
        <v>MA_06_07_CO_IMG14_small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MA_06_07_CO_IMG14_zoom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224</v>
      </c>
      <c r="K23" s="64" t="s">
        <v>195</v>
      </c>
      <c r="O23" s="2" t="str">
        <f>'Definición técnica de imagenes'!A35</f>
        <v>F13</v>
      </c>
    </row>
    <row r="24" spans="1:15" s="11" customFormat="1" ht="100">
      <c r="A24" s="12" t="str">
        <f t="shared" si="6"/>
        <v>IMG15</v>
      </c>
      <c r="B24" s="62" t="s">
        <v>206</v>
      </c>
      <c r="C24" s="20" t="str">
        <f t="shared" si="0"/>
        <v>Cuaderno de Estudio</v>
      </c>
      <c r="D24" s="63" t="s">
        <v>187</v>
      </c>
      <c r="E24" s="63" t="s">
        <v>153</v>
      </c>
      <c r="F24" s="13" t="str">
        <f t="shared" si="4"/>
        <v>MA_06_07_CO_IMG15_small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MA_06_07_CO_IMG15_zoom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4" t="s">
        <v>225</v>
      </c>
      <c r="K24" s="64" t="s">
        <v>195</v>
      </c>
      <c r="O24" s="2" t="str">
        <f>'Definición técnica de imagenes'!A37</f>
        <v>F13B</v>
      </c>
    </row>
    <row r="25" spans="1:15" s="11" customFormat="1" ht="100">
      <c r="A25" s="12" t="str">
        <f t="shared" si="6"/>
        <v>IMG16</v>
      </c>
      <c r="B25" s="62" t="s">
        <v>207</v>
      </c>
      <c r="C25" s="20" t="str">
        <f t="shared" si="0"/>
        <v>Cuaderno de Estudio</v>
      </c>
      <c r="D25" s="63" t="s">
        <v>187</v>
      </c>
      <c r="E25" s="63" t="s">
        <v>153</v>
      </c>
      <c r="F25" s="13" t="str">
        <f t="shared" si="4"/>
        <v>MA_06_07_CO_IMG16_small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MA_06_07_CO_IMG16_zoom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4" t="s">
        <v>226</v>
      </c>
      <c r="K25" s="64" t="s">
        <v>195</v>
      </c>
    </row>
    <row r="26" spans="1:15" s="11" customFormat="1" ht="100">
      <c r="A26" s="12" t="str">
        <f t="shared" si="6"/>
        <v>IMG17</v>
      </c>
      <c r="B26" s="62" t="s">
        <v>208</v>
      </c>
      <c r="C26" s="20" t="str">
        <f t="shared" si="0"/>
        <v>Cuaderno de Estudio</v>
      </c>
      <c r="D26" s="63" t="s">
        <v>187</v>
      </c>
      <c r="E26" s="63" t="s">
        <v>153</v>
      </c>
      <c r="F26" s="13" t="str">
        <f t="shared" si="4"/>
        <v>MA_06_07_CO_IMG17_small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MA_06_07_CO_IMG17_zoom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4" t="s">
        <v>227</v>
      </c>
      <c r="K26" s="64" t="s">
        <v>195</v>
      </c>
    </row>
    <row r="27" spans="1:15" s="11" customFormat="1" ht="100">
      <c r="A27" s="12" t="str">
        <f t="shared" si="6"/>
        <v>IMG18</v>
      </c>
      <c r="B27" s="62" t="s">
        <v>209</v>
      </c>
      <c r="C27" s="20" t="str">
        <f t="shared" si="0"/>
        <v>Cuaderno de Estudio</v>
      </c>
      <c r="D27" s="63" t="s">
        <v>187</v>
      </c>
      <c r="E27" s="63" t="s">
        <v>153</v>
      </c>
      <c r="F27" s="13" t="str">
        <f t="shared" si="4"/>
        <v>MA_06_07_CO_IMG18_small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MA_06_07_CO_IMG18_zoom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228</v>
      </c>
      <c r="K27" s="64" t="s">
        <v>195</v>
      </c>
      <c r="O27" s="2"/>
    </row>
    <row r="28" spans="1:15" s="11" customFormat="1" ht="100">
      <c r="A28" s="12" t="str">
        <f t="shared" si="6"/>
        <v>IMG19</v>
      </c>
      <c r="B28" s="62" t="s">
        <v>210</v>
      </c>
      <c r="C28" s="20" t="str">
        <f t="shared" si="0"/>
        <v>Cuaderno de Estudio</v>
      </c>
      <c r="D28" s="63" t="s">
        <v>187</v>
      </c>
      <c r="E28" s="63" t="s">
        <v>153</v>
      </c>
      <c r="F28" s="13" t="str">
        <f t="shared" si="4"/>
        <v>MA_06_07_CO_IMG19_small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MA_06_07_CO_IMG19_zoom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229</v>
      </c>
      <c r="K28" s="64" t="s">
        <v>195</v>
      </c>
    </row>
    <row r="29" spans="1:15" s="11" customFormat="1" ht="100">
      <c r="A29" s="12" t="str">
        <f t="shared" si="6"/>
        <v>IMG20</v>
      </c>
      <c r="B29" s="62" t="s">
        <v>211</v>
      </c>
      <c r="C29" s="20" t="str">
        <f t="shared" si="0"/>
        <v>Cuaderno de Estudio</v>
      </c>
      <c r="D29" s="63" t="s">
        <v>187</v>
      </c>
      <c r="E29" s="63" t="s">
        <v>153</v>
      </c>
      <c r="F29" s="13" t="str">
        <f t="shared" si="4"/>
        <v>MA_06_07_CO_IMG20_small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MA_06_07_CO_IMG20_zoom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230</v>
      </c>
      <c r="K29" s="64" t="s">
        <v>195</v>
      </c>
    </row>
    <row r="30" spans="1:15" s="11" customFormat="1" ht="100">
      <c r="A30" s="12" t="str">
        <f t="shared" si="6"/>
        <v>IMG21</v>
      </c>
      <c r="B30" s="62" t="s">
        <v>212</v>
      </c>
      <c r="C30" s="20" t="str">
        <f t="shared" si="0"/>
        <v>Cuaderno de Estudio</v>
      </c>
      <c r="D30" s="63" t="s">
        <v>187</v>
      </c>
      <c r="E30" s="63" t="s">
        <v>154</v>
      </c>
      <c r="F30" s="13" t="str">
        <f t="shared" si="4"/>
        <v>MA_06_07_CO_IMG21_small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MA_06_07_CO_IMG21_zoom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231</v>
      </c>
      <c r="K30" s="64" t="s">
        <v>195</v>
      </c>
    </row>
    <row r="31" spans="1:15" s="11" customFormat="1" ht="104">
      <c r="A31" s="12" t="str">
        <f t="shared" si="6"/>
        <v>IMG22</v>
      </c>
      <c r="B31" s="62" t="s">
        <v>213</v>
      </c>
      <c r="C31" s="20" t="str">
        <f t="shared" si="0"/>
        <v>Cuaderno de Estudio</v>
      </c>
      <c r="D31" s="63" t="s">
        <v>187</v>
      </c>
      <c r="E31" s="63" t="s">
        <v>153</v>
      </c>
      <c r="F31" s="13" t="str">
        <f t="shared" si="4"/>
        <v>MA_06_07_CO_IMG22_small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MA_06_07_CO_IMG22_zoom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232</v>
      </c>
      <c r="K31" s="64" t="s">
        <v>195</v>
      </c>
    </row>
    <row r="32" spans="1:15" s="11" customFormat="1" ht="104">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t="s">
        <v>195</v>
      </c>
    </row>
    <row r="33" spans="1:15" s="11" customFormat="1" ht="104">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t="s">
        <v>195</v>
      </c>
    </row>
    <row r="34" spans="1:15" s="11" customFormat="1" ht="104">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t="s">
        <v>195</v>
      </c>
      <c r="O34" s="2"/>
    </row>
    <row r="35" spans="1:15" s="11" customFormat="1" ht="104">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4" t="s">
        <v>195</v>
      </c>
      <c r="O35" s="2"/>
    </row>
    <row r="36" spans="1:15" s="11" customFormat="1" ht="104">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4" t="s">
        <v>195</v>
      </c>
      <c r="O36" s="2"/>
    </row>
    <row r="37" spans="1:15" s="11" customFormat="1" ht="104">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4"/>
      <c r="K37" s="64" t="s">
        <v>195</v>
      </c>
    </row>
    <row r="38" spans="1:15" s="11" customFormat="1" ht="104">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4"/>
      <c r="K38" s="64" t="s">
        <v>195</v>
      </c>
    </row>
    <row r="39" spans="1:15" s="11" customFormat="1" ht="104">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c r="K39" s="64" t="s">
        <v>195</v>
      </c>
    </row>
    <row r="40" spans="1:15" s="11" customFormat="1" ht="104">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c r="K40" s="64" t="s">
        <v>195</v>
      </c>
    </row>
    <row r="41" spans="1:15" s="11" customFormat="1" ht="104">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c r="K41" s="64" t="s">
        <v>195</v>
      </c>
    </row>
    <row r="42" spans="1:15" s="11" customFormat="1" ht="104">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c r="K42" s="64" t="s">
        <v>195</v>
      </c>
    </row>
    <row r="43" spans="1:15" s="11" customFormat="1" ht="104">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c r="K43" s="64" t="s">
        <v>195</v>
      </c>
    </row>
    <row r="44" spans="1:15" s="11" customFormat="1" ht="20.5" customHeigh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c r="K44" s="64" t="s">
        <v>195</v>
      </c>
    </row>
    <row r="45" spans="1:15" s="11" customFormat="1" ht="24.5" customHeigh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4"/>
      <c r="K45" s="64" t="s">
        <v>195</v>
      </c>
    </row>
    <row r="46" spans="1:15" s="11" customFormat="1" ht="27" customHeigh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c r="K46" s="64" t="s">
        <v>195</v>
      </c>
    </row>
    <row r="47" spans="1:15" s="11" customFormat="1" ht="23" customHeigh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c r="K47" s="64" t="s">
        <v>195</v>
      </c>
    </row>
    <row r="48" spans="1:15" s="11" customFormat="1" ht="25.5" customHeigh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c r="K48" s="64" t="s">
        <v>195</v>
      </c>
    </row>
    <row r="49" spans="1:11" s="11" customFormat="1" ht="27" customHeigh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c r="K49" s="64" t="s">
        <v>195</v>
      </c>
    </row>
    <row r="50" spans="1:11" s="11" customFormat="1" ht="31" customHeigh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4" t="s">
        <v>195</v>
      </c>
    </row>
    <row r="51" spans="1:11" s="11" customFormat="1" ht="100">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c r="K51" s="64" t="s">
        <v>195</v>
      </c>
    </row>
    <row r="52" spans="1:11" s="11" customFormat="1" ht="100">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4"/>
      <c r="K52" s="64" t="s">
        <v>195</v>
      </c>
    </row>
    <row r="53" spans="1:11" s="11" customFormat="1" ht="100">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c r="K53" s="64" t="s">
        <v>195</v>
      </c>
    </row>
    <row r="54" spans="1:11" s="11" customFormat="1" ht="100">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c r="K54" s="64" t="s">
        <v>195</v>
      </c>
    </row>
    <row r="55" spans="1:11" s="11" customFormat="1" ht="100">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4" t="s">
        <v>195</v>
      </c>
    </row>
    <row r="56" spans="1:11" s="11" customFormat="1" ht="100">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c r="K56" s="64" t="s">
        <v>195</v>
      </c>
    </row>
    <row r="57" spans="1:11" s="11" customFormat="1" ht="100">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c r="K57" s="64" t="s">
        <v>195</v>
      </c>
    </row>
    <row r="58" spans="1:11" s="11" customFormat="1" ht="100">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c r="K58" s="64" t="s">
        <v>195</v>
      </c>
    </row>
    <row r="59" spans="1:11" s="11" customFormat="1" ht="100">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4"/>
      <c r="K59" s="64" t="s">
        <v>195</v>
      </c>
    </row>
    <row r="60" spans="1:11" s="11" customFormat="1" ht="100">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4" t="s">
        <v>195</v>
      </c>
    </row>
    <row r="61" spans="1:11" s="11" customFormat="1" ht="100">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4" t="s">
        <v>195</v>
      </c>
    </row>
    <row r="62" spans="1:11" s="11" customFormat="1" ht="100">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4" t="s">
        <v>195</v>
      </c>
    </row>
    <row r="63" spans="1:11" s="11" customFormat="1" ht="100">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4" t="s">
        <v>195</v>
      </c>
    </row>
    <row r="64" spans="1:11" s="11" customFormat="1" ht="100">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4" t="s">
        <v>195</v>
      </c>
    </row>
    <row r="65" spans="1:11" s="11" customFormat="1" ht="100">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4" t="s">
        <v>195</v>
      </c>
    </row>
    <row r="66" spans="1:11" s="11" customFormat="1" ht="100">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4" t="s">
        <v>195</v>
      </c>
    </row>
    <row r="67" spans="1:11" s="11" customFormat="1" ht="100">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4" t="s">
        <v>195</v>
      </c>
    </row>
    <row r="68" spans="1:11" s="11" customFormat="1" ht="100">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4" t="s">
        <v>195</v>
      </c>
    </row>
    <row r="69" spans="1:11" s="11" customFormat="1" ht="100">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4" t="s">
        <v>195</v>
      </c>
    </row>
    <row r="70" spans="1:11" s="11" customFormat="1" ht="100">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4" t="s">
        <v>195</v>
      </c>
    </row>
    <row r="71" spans="1:11" s="11" customFormat="1" ht="100">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4" t="s">
        <v>195</v>
      </c>
    </row>
    <row r="72" spans="1:11" s="11" customFormat="1" ht="100">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4" t="s">
        <v>195</v>
      </c>
    </row>
    <row r="73" spans="1:11" s="11" customFormat="1" ht="100">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4" t="s">
        <v>195</v>
      </c>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1" defaultRowHeight="15" x14ac:dyDescent="0"/>
  <cols>
    <col min="1" max="1" width="72.16406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c r="A1" s="87" t="s">
        <v>38</v>
      </c>
      <c r="B1" s="88"/>
      <c r="C1" s="88"/>
      <c r="D1" s="88"/>
      <c r="E1" s="88"/>
      <c r="F1" s="89"/>
    </row>
    <row r="2" spans="1:11">
      <c r="A2" s="30" t="s">
        <v>42</v>
      </c>
      <c r="B2" s="31"/>
      <c r="C2" s="90" t="s">
        <v>13</v>
      </c>
      <c r="D2" s="91"/>
      <c r="E2" s="92"/>
      <c r="F2" s="32"/>
    </row>
    <row r="3" spans="1:11" ht="62">
      <c r="A3" s="33" t="s">
        <v>43</v>
      </c>
      <c r="B3" s="31"/>
      <c r="C3" s="96" t="s">
        <v>14</v>
      </c>
      <c r="D3" s="97"/>
      <c r="E3" s="98"/>
      <c r="F3" s="32"/>
      <c r="H3" s="22" t="s">
        <v>18</v>
      </c>
      <c r="I3" s="22" t="s">
        <v>19</v>
      </c>
      <c r="J3" s="22" t="s">
        <v>20</v>
      </c>
      <c r="K3" s="22" t="s">
        <v>52</v>
      </c>
    </row>
    <row r="4" spans="1:11" ht="31">
      <c r="A4" s="30" t="s">
        <v>44</v>
      </c>
      <c r="B4" s="31"/>
      <c r="C4" s="26" t="s">
        <v>15</v>
      </c>
      <c r="D4" s="25" t="s">
        <v>16</v>
      </c>
      <c r="E4" s="29" t="s">
        <v>17</v>
      </c>
      <c r="F4" s="32"/>
      <c r="H4" s="22" t="s">
        <v>21</v>
      </c>
      <c r="I4" s="22" t="s">
        <v>25</v>
      </c>
      <c r="J4" s="22">
        <v>1</v>
      </c>
      <c r="K4" s="22">
        <v>1</v>
      </c>
    </row>
    <row r="5" spans="1:11" ht="78" thickBot="1">
      <c r="A5" s="33" t="s">
        <v>45</v>
      </c>
      <c r="B5" s="31"/>
      <c r="C5" s="28" t="s">
        <v>35</v>
      </c>
      <c r="D5" s="99" t="str">
        <f>CONCATENATE(H21,"_",I21,"_",J21,"_CO")</f>
        <v>LE_07_04_CO</v>
      </c>
      <c r="E5" s="100"/>
      <c r="F5" s="32"/>
      <c r="H5" s="22" t="s">
        <v>22</v>
      </c>
      <c r="I5" s="22" t="s">
        <v>26</v>
      </c>
      <c r="J5" s="22">
        <v>2</v>
      </c>
      <c r="K5" s="22">
        <v>2</v>
      </c>
    </row>
    <row r="6" spans="1:11" ht="31.5" thickBot="1">
      <c r="A6" s="30" t="s">
        <v>10</v>
      </c>
      <c r="B6" s="31"/>
      <c r="C6" s="31"/>
      <c r="D6" s="31"/>
      <c r="E6" s="31"/>
      <c r="F6" s="32"/>
      <c r="H6" s="22" t="s">
        <v>23</v>
      </c>
      <c r="I6" s="22" t="s">
        <v>27</v>
      </c>
      <c r="J6" s="22">
        <v>3</v>
      </c>
      <c r="K6" s="22">
        <v>3</v>
      </c>
    </row>
    <row r="7" spans="1:11" ht="47" thickBot="1">
      <c r="A7" s="33" t="s">
        <v>11</v>
      </c>
      <c r="B7" s="31"/>
      <c r="C7" s="59" t="s">
        <v>119</v>
      </c>
      <c r="D7" s="85" t="str">
        <f>CONCATENATE("SolicitudGrafica_",D5,".xls")</f>
        <v>SolicitudGrafica_LE_07_04_CO.xls</v>
      </c>
      <c r="E7" s="85"/>
      <c r="F7" s="86"/>
      <c r="H7" s="22" t="s">
        <v>24</v>
      </c>
      <c r="I7" s="22" t="s">
        <v>28</v>
      </c>
      <c r="J7" s="22">
        <v>4</v>
      </c>
      <c r="K7" s="22">
        <v>4</v>
      </c>
    </row>
    <row r="8" spans="1:11" ht="46.5">
      <c r="A8" s="33" t="s">
        <v>53</v>
      </c>
      <c r="B8" s="31"/>
      <c r="C8" s="31"/>
      <c r="D8" s="31"/>
      <c r="E8" s="31"/>
      <c r="F8" s="32"/>
      <c r="I8" s="22" t="s">
        <v>29</v>
      </c>
      <c r="J8" s="22">
        <v>5</v>
      </c>
      <c r="K8" s="22">
        <v>5</v>
      </c>
    </row>
    <row r="9" spans="1:11" ht="46.5">
      <c r="A9" s="33" t="s">
        <v>12</v>
      </c>
      <c r="B9" s="31"/>
      <c r="C9" s="31"/>
      <c r="D9" s="31"/>
      <c r="E9" s="31"/>
      <c r="F9" s="32"/>
      <c r="I9" s="22" t="s">
        <v>30</v>
      </c>
      <c r="J9" s="22">
        <v>6</v>
      </c>
      <c r="K9" s="22">
        <v>6</v>
      </c>
    </row>
    <row r="10" spans="1:11" ht="31.5"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87" t="s">
        <v>41</v>
      </c>
      <c r="B13" s="88"/>
      <c r="C13" s="88"/>
      <c r="D13" s="88"/>
      <c r="E13" s="88"/>
      <c r="F13" s="89"/>
      <c r="I13" s="22" t="s">
        <v>33</v>
      </c>
      <c r="J13" s="22">
        <v>10</v>
      </c>
      <c r="K13" s="22">
        <v>10</v>
      </c>
    </row>
    <row r="14" spans="1:11" ht="16" thickBot="1">
      <c r="A14" s="33"/>
      <c r="B14" s="31"/>
      <c r="C14" s="31"/>
      <c r="D14" s="31"/>
      <c r="E14" s="31"/>
      <c r="F14" s="32"/>
      <c r="I14" s="22" t="s">
        <v>34</v>
      </c>
      <c r="J14" s="22">
        <v>11</v>
      </c>
      <c r="K14" s="22">
        <v>11</v>
      </c>
    </row>
    <row r="15" spans="1:11">
      <c r="A15" s="30" t="s">
        <v>46</v>
      </c>
      <c r="B15" s="31"/>
      <c r="C15" s="90" t="s">
        <v>49</v>
      </c>
      <c r="D15" s="91"/>
      <c r="E15" s="91"/>
      <c r="F15" s="92"/>
      <c r="J15" s="22">
        <v>12</v>
      </c>
      <c r="K15" s="22">
        <v>12</v>
      </c>
    </row>
    <row r="16" spans="1:11" ht="67.25" customHeight="1">
      <c r="A16" s="33" t="s">
        <v>47</v>
      </c>
      <c r="B16" s="31"/>
      <c r="C16" s="26" t="s">
        <v>15</v>
      </c>
      <c r="D16" s="25" t="s">
        <v>16</v>
      </c>
      <c r="E16" s="25" t="s">
        <v>17</v>
      </c>
      <c r="F16" s="27" t="s">
        <v>50</v>
      </c>
      <c r="J16" s="22">
        <v>13</v>
      </c>
      <c r="K16" s="22">
        <v>13</v>
      </c>
    </row>
    <row r="17" spans="1:11" ht="32.25" customHeight="1" thickBot="1">
      <c r="A17" s="30" t="s">
        <v>44</v>
      </c>
      <c r="B17" s="31"/>
      <c r="C17" s="28" t="s">
        <v>35</v>
      </c>
      <c r="D17" s="93" t="str">
        <f>CONCATENATE(H21,"_",I21,"_",J21,"_",K45)</f>
        <v>LE_07_04_REC10</v>
      </c>
      <c r="E17" s="94"/>
      <c r="F17" s="95"/>
      <c r="J17" s="22">
        <v>14</v>
      </c>
      <c r="K17" s="22">
        <v>14</v>
      </c>
    </row>
    <row r="18" spans="1:11" ht="78" thickBot="1">
      <c r="A18" s="33" t="s">
        <v>48</v>
      </c>
      <c r="B18" s="31"/>
      <c r="C18" s="59" t="s">
        <v>120</v>
      </c>
      <c r="D18" s="85" t="str">
        <f>CONCATENATE("SolicitudGrafica_",D17,".xls")</f>
        <v>SolicitudGrafica_LE_07_04_REC10.xls</v>
      </c>
      <c r="E18" s="85"/>
      <c r="F18" s="86"/>
      <c r="J18" s="22">
        <v>15</v>
      </c>
      <c r="K18" s="22">
        <v>15</v>
      </c>
    </row>
    <row r="19" spans="1:11">
      <c r="A19" s="30" t="s">
        <v>10</v>
      </c>
      <c r="B19" s="31"/>
      <c r="C19" s="31"/>
      <c r="D19" s="31"/>
      <c r="E19" s="31"/>
      <c r="F19" s="32"/>
      <c r="H19" s="22">
        <v>3</v>
      </c>
      <c r="J19" s="22">
        <v>16</v>
      </c>
      <c r="K19" s="22">
        <v>16</v>
      </c>
    </row>
    <row r="20" spans="1:11" ht="62.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495300</xdr:rowOff>
                  </from>
                  <to>
                    <xdr:col>2</xdr:col>
                    <xdr:colOff>1028700</xdr:colOff>
                    <xdr:row>15</xdr:row>
                    <xdr:rowOff>723900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1028700</xdr:colOff>
                    <xdr:row>15</xdr:row>
                    <xdr:rowOff>495300</xdr:rowOff>
                  </from>
                  <to>
                    <xdr:col>3</xdr:col>
                    <xdr:colOff>838200</xdr:colOff>
                    <xdr:row>15</xdr:row>
                    <xdr:rowOff>723900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495300</xdr:rowOff>
                  </from>
                  <to>
                    <xdr:col>4</xdr:col>
                    <xdr:colOff>838200</xdr:colOff>
                    <xdr:row>15</xdr:row>
                    <xdr:rowOff>723900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495300</xdr:rowOff>
                  </from>
                  <to>
                    <xdr:col>5</xdr:col>
                    <xdr:colOff>838200</xdr:colOff>
                    <xdr:row>15</xdr:row>
                    <xdr:rowOff>723900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876300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2" t="s">
        <v>56</v>
      </c>
      <c r="B1" s="102" t="s">
        <v>149</v>
      </c>
      <c r="C1" s="102" t="s">
        <v>63</v>
      </c>
      <c r="D1" s="102" t="s">
        <v>64</v>
      </c>
      <c r="E1" s="102" t="s">
        <v>5</v>
      </c>
      <c r="F1" s="102" t="s">
        <v>65</v>
      </c>
      <c r="G1" s="102" t="s">
        <v>66</v>
      </c>
      <c r="H1" s="101" t="s">
        <v>68</v>
      </c>
      <c r="I1" s="101"/>
    </row>
    <row r="2" spans="1:10">
      <c r="A2" s="102"/>
      <c r="B2" s="102"/>
      <c r="C2" s="102"/>
      <c r="D2" s="102"/>
      <c r="E2" s="102"/>
      <c r="F2" s="102"/>
      <c r="G2" s="102"/>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67"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1" customFormat="1" ht="14.75" customHeight="1">
      <c r="A15" s="69" t="s">
        <v>96</v>
      </c>
      <c r="B15" s="69"/>
      <c r="C15" s="69" t="s">
        <v>97</v>
      </c>
      <c r="D15" s="70" t="s">
        <v>98</v>
      </c>
      <c r="E15" s="69" t="s">
        <v>93</v>
      </c>
      <c r="F15" s="69" t="s">
        <v>117</v>
      </c>
      <c r="G15" s="69"/>
      <c r="H15" s="70" t="s">
        <v>122</v>
      </c>
      <c r="I15" s="69"/>
      <c r="J15" s="71"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66"/>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66"/>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
      <c r="A44" s="54" t="s">
        <v>111</v>
      </c>
      <c r="B44" s="54"/>
      <c r="C44" s="55" t="s">
        <v>129</v>
      </c>
      <c r="D44" s="56" t="s">
        <v>161</v>
      </c>
      <c r="E44" s="55"/>
      <c r="F44" s="55"/>
    </row>
    <row r="45" spans="1:9">
      <c r="A45" s="54" t="s">
        <v>112</v>
      </c>
      <c r="B45" s="54"/>
      <c r="C45" s="55" t="s">
        <v>130</v>
      </c>
      <c r="D45" s="56" t="s">
        <v>131</v>
      </c>
      <c r="E45" s="55"/>
      <c r="F45" s="55"/>
    </row>
    <row r="46" spans="1:9" ht="46.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2016-01-12T13:40:53Z</dcterms:modified>
</cp:coreProperties>
</file>