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60" windowHeight="76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H53" i="1"/>
  <c r="H52" i="1"/>
  <c r="H51" i="1"/>
  <c r="H49" i="1"/>
  <c r="H48" i="1"/>
  <c r="H47" i="1"/>
  <c r="H46" i="1"/>
  <c r="H44" i="1"/>
  <c r="H43" i="1"/>
  <c r="H42" i="1"/>
  <c r="H41" i="1"/>
  <c r="H39" i="1"/>
  <c r="H38" i="1"/>
  <c r="H37" i="1"/>
  <c r="H36" i="1"/>
  <c r="H34" i="1"/>
  <c r="H33" i="1"/>
  <c r="H32" i="1"/>
  <c r="H31" i="1"/>
  <c r="H29" i="1"/>
  <c r="H28" i="1"/>
  <c r="H27"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H11" i="1" s="1"/>
  <c r="M8" i="1"/>
  <c r="M7" i="1"/>
  <c r="M6" i="1"/>
  <c r="M5" i="1"/>
  <c r="F5" i="1"/>
  <c r="M4" i="1"/>
  <c r="M3" i="1"/>
  <c r="M2" i="1"/>
  <c r="M1" i="1"/>
  <c r="E9" i="1" s="1"/>
  <c r="D5" i="2" l="1"/>
  <c r="D7" i="2" s="1"/>
  <c r="D17" i="2"/>
  <c r="D18" i="2" s="1"/>
  <c r="A12" i="1"/>
  <c r="F11" i="1"/>
  <c r="G11" i="1" s="1"/>
  <c r="H10" i="1"/>
  <c r="F10" i="1"/>
  <c r="G10" i="1" s="1"/>
  <c r="F12" i="1" l="1"/>
  <c r="G12" i="1" s="1"/>
  <c r="H12" i="1"/>
  <c r="A13" i="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s="1"/>
  <c r="G35" i="1" s="1"/>
  <c r="A36" i="1" l="1"/>
  <c r="F36" i="1" s="1"/>
  <c r="G36" i="1" s="1"/>
  <c r="H35" i="1"/>
  <c r="A37" i="1" l="1"/>
  <c r="F37" i="1" s="1"/>
  <c r="G37" i="1" s="1"/>
  <c r="A38" i="1" l="1"/>
  <c r="F38" i="1" s="1"/>
  <c r="G38" i="1" s="1"/>
  <c r="A39" i="1" l="1"/>
  <c r="F39" i="1" s="1"/>
  <c r="G39" i="1" s="1"/>
  <c r="A40" i="1" l="1"/>
  <c r="F40" i="1" s="1"/>
  <c r="G40" i="1" s="1"/>
  <c r="A41" i="1" l="1"/>
  <c r="F41" i="1" s="1"/>
  <c r="G41" i="1" s="1"/>
  <c r="H40" i="1"/>
  <c r="A42" i="1" l="1"/>
  <c r="F42" i="1" s="1"/>
  <c r="G42" i="1" s="1"/>
  <c r="A43" i="1" l="1"/>
  <c r="F43" i="1" s="1"/>
  <c r="G43" i="1" s="1"/>
  <c r="A44" i="1" l="1"/>
  <c r="F44" i="1" s="1"/>
  <c r="G44" i="1" s="1"/>
  <c r="A45" i="1" l="1"/>
  <c r="F45" i="1" s="1"/>
  <c r="G45" i="1" s="1"/>
  <c r="A46" i="1" l="1"/>
  <c r="F46" i="1" s="1"/>
  <c r="G46" i="1" s="1"/>
  <c r="H45" i="1"/>
  <c r="A47" i="1" l="1"/>
  <c r="F47" i="1" s="1"/>
  <c r="G47" i="1" s="1"/>
  <c r="A48" i="1" l="1"/>
  <c r="F48" i="1" s="1"/>
  <c r="G48" i="1" s="1"/>
  <c r="A49" i="1" l="1"/>
  <c r="F49" i="1" s="1"/>
  <c r="G49" i="1" s="1"/>
  <c r="A50" i="1"/>
  <c r="F50" i="1" l="1"/>
  <c r="G50" i="1" s="1"/>
  <c r="H50" i="1"/>
  <c r="A51" i="1"/>
  <c r="F51" i="1" s="1"/>
  <c r="G51" i="1" s="1"/>
  <c r="A52" i="1" l="1"/>
  <c r="F52" i="1" s="1"/>
  <c r="G52" i="1" s="1"/>
  <c r="A53" i="1" l="1"/>
  <c r="F53" i="1" s="1"/>
  <c r="G53" i="1" s="1"/>
  <c r="A54" i="1" l="1"/>
  <c r="F54" i="1" s="1"/>
  <c r="G54" i="1" s="1"/>
  <c r="A55" i="1" l="1"/>
  <c r="F55" i="1" l="1"/>
  <c r="G55" i="1" s="1"/>
  <c r="H55" i="1"/>
  <c r="A56" i="1"/>
  <c r="F56" i="1" s="1"/>
  <c r="G56" i="1" s="1"/>
  <c r="A57" i="1" l="1"/>
  <c r="F57" i="1" s="1"/>
  <c r="G57" i="1" s="1"/>
  <c r="A58" i="1" l="1"/>
  <c r="F58" i="1" s="1"/>
  <c r="G58" i="1" s="1"/>
  <c r="A59" i="1" l="1"/>
  <c r="F59" i="1" s="1"/>
  <c r="G59" i="1" s="1"/>
  <c r="A60" i="1" l="1"/>
  <c r="A61" i="1" l="1"/>
  <c r="A62" i="1" l="1"/>
</calcChain>
</file>

<file path=xl/sharedStrings.xml><?xml version="1.0" encoding="utf-8"?>
<sst xmlns="http://schemas.openxmlformats.org/spreadsheetml/2006/main" count="407" uniqueCount="202">
  <si>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</si>
  <si>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</si>
  <si>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</si>
  <si>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</si>
  <si>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</si>
  <si>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</si>
  <si>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</si>
  <si>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</si>
  <si>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</si>
  <si>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</si>
  <si>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</si>
  <si>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</si>
  <si>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</si>
  <si>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</si>
  <si>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</si>
  <si>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</si>
  <si>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</si>
  <si>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</si>
  <si>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</si>
  <si>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</si>
  <si>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</si>
  <si>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</si>
  <si>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</si>
  <si>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</si>
  <si>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</si>
  <si>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</si>
  <si>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</si>
  <si>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</si>
  <si>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</si>
  <si>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</si>
  <si>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</si>
  <si>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</si>
  <si>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</si>
  <si>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</si>
  <si>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</si>
  <si>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</si>
  <si>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</si>
  <si>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</si>
  <si>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</si>
  <si>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</si>
  <si>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</si>
  <si>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</si>
  <si>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</si>
  <si>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</si>
  <si>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</si>
  <si>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</si>
  <si>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</si>
  <si>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</si>
  <si>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</si>
  <si>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</si>
  <si>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</si>
  <si>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</si>
  <si>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</si>
  <si>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</si>
  <si>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</si>
  <si>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</si>
  <si>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</si>
  <si>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</si>
  <si>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</si>
  <si>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</si>
  <si>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</si>
  <si>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</si>
  <si>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</si>
  <si>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</si>
  <si>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</si>
  <si>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</si>
  <si>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</si>
  <si>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</si>
  <si>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</si>
  <si>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</si>
  <si>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</si>
  <si>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</si>
  <si>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</si>
  <si>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</si>
  <si>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</si>
  <si>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</si>
  <si>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</si>
  <si>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</si>
  <si>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</si>
  <si>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</si>
  <si>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</si>
  <si>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</si>
  <si>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</si>
  <si>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</si>
  <si>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</si>
  <si>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</si>
  <si>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</si>
  <si>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</si>
  <si>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</si>
  <si>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</si>
  <si>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</si>
  <si>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</si>
  <si>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</si>
  <si>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</si>
  <si>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</si>
  <si>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</si>
  <si>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</si>
  <si>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</si>
  <si>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</si>
  <si>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</si>
  <si>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</si>
  <si>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</si>
  <si>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</si>
  <si>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</si>
  <si>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</si>
  <si>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</si>
  <si>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</si>
  <si>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</si>
  <si>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</si>
  <si>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</si>
  <si>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</si>
  <si>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</si>
  <si>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</si>
  <si>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</si>
  <si>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</si>
  <si>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</si>
  <si>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</si>
  <si>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</si>
  <si>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</si>
  <si>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</si>
  <si>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</si>
  <si>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</si>
  <si>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</si>
  <si>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</si>
  <si>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</si>
  <si>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</si>
  <si>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</si>
  <si>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</si>
  <si>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</si>
  <si>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</si>
  <si>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</si>
  <si>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</si>
  <si>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</si>
  <si>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</si>
  <si>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</si>
  <si>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</si>
  <si>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</si>
  <si>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</si>
  <si>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</si>
  <si>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</si>
  <si>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</si>
  <si>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</si>
  <si>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</si>
  <si>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</si>
  <si>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</si>
  <si>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</si>
  <si>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</si>
  <si>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</si>
  <si>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</si>
  <si>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</si>
  <si>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</si>
  <si>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</si>
  <si>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</si>
  <si>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</si>
  <si>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</si>
  <si>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</si>
  <si>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</si>
  <si>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</si>
  <si>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</si>
  <si>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</si>
  <si>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</si>
  <si>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</si>
  <si>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</si>
  <si>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</si>
  <si>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</si>
  <si>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</si>
  <si>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</si>
  <si>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</si>
  <si>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</si>
  <si>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</si>
  <si>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</si>
  <si>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</si>
  <si>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</si>
  <si>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</si>
  <si>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</si>
  <si>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</si>
  <si>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</si>
  <si>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</si>
  <si>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</si>
  <si>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</si>
  <si>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</si>
  <si>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</si>
  <si>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</si>
  <si>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</si>
  <si>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</si>
  <si>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</si>
  <si>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</si>
  <si>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</si>
  <si>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descripción</t>
  </si>
  <si>
    <t xml:space="preserve">Pregunta 4
Se debe  indicar   la expresión que se presenta en IMG4 adjunta en la carpeta . </t>
  </si>
  <si>
    <t xml:space="preserve">Análisis de variables cualitativas </t>
  </si>
  <si>
    <t>MA_11_06_CO_REC10</t>
  </si>
  <si>
    <t xml:space="preserve">Pestaña de inicio
Se debe ubicar la imagen  de shutterstock código 128623757
</t>
  </si>
  <si>
    <t xml:space="preserve">Pregunta 1
Se debe ubicar la imagen  de shutterstock código  168609425
</t>
  </si>
  <si>
    <t xml:space="preserve">Pregunta 10
Se debe  indicar   la expresión que se presenta en IMG10 adjunta en la carpeta . </t>
  </si>
  <si>
    <t xml:space="preserve">Pregunta 9
Se debe  indicar   la expresión que se presenta en IMG9 adjunta en la carpeta . </t>
  </si>
  <si>
    <t xml:space="preserve">Pregunta 7
Se debe  indicar   la expresión que se presenta en IMG7 adjunta en la carpeta . </t>
  </si>
  <si>
    <t xml:space="preserve">Pregunta 5
Se debe  indicar   la expresión que se presenta en IMG5 adjunta en la carpeta . </t>
  </si>
  <si>
    <t xml:space="preserve">Pregunta 3
Se debe  indicar   la expresión que se presenta en IMG3 adjunta en la carpeta . </t>
  </si>
  <si>
    <t xml:space="preserve">Pregunta 2
Se debe  indicar   la expresión que se presenta en IMG2 adjunta en la carpeta . 
</t>
  </si>
  <si>
    <t xml:space="preserve">Pregunta  6
Se debe ubicar la imagen  de shutterstock código 79180480  luego indicar allí la lista de datos que se  presenta en IMG6 adjunta en la carpeta . </t>
  </si>
  <si>
    <t xml:space="preserve">Pregunta  8
Se debe ubicar la imagen  de shutterstock código 79180480  luego indicar allí la lista de datos que se  presenta en IMG8 adjunta en la carpeta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</si>
</sst>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6" fillId="0" borderId="5" xfId="0" applyFont="1" applyBorder="1" applyProtection="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4"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5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5">
        <v>11</v>
      </c>
      <c r="D3" s="86"/>
      <c r="F3" s="78"/>
      <c r="G3" s="7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5" t="s">
        <v>190</v>
      </c>
      <c r="D4" s="86"/>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7"/>
      <c r="D5" s="88"/>
      <c r="E5" s="5"/>
      <c r="F5" s="37" t="str">
        <f>IF(G4="Recurso","Motor del recurso","")</f>
        <v>Motor del recurso</v>
      </c>
      <c r="G5" s="75"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81" x14ac:dyDescent="0.25">
      <c r="A10" s="12" t="str">
        <f>IF(OR(B10&lt;&gt;"",J10&lt;&gt;""),"IMG01","")</f>
        <v>IMG01</v>
      </c>
      <c r="B10" s="62" t="s">
        <v>188</v>
      </c>
      <c r="C10" s="20" t="str">
        <f t="shared" ref="C10:C41" si="0">IF(OR(B10&lt;&gt;"",J10&lt;&gt;""),IF($G$4="Recurso",CONCATENATE($G$4," ",$G$5),$G$4),"")</f>
        <v>Recurso F4</v>
      </c>
      <c r="D10" s="63" t="s">
        <v>187</v>
      </c>
      <c r="E10" s="63" t="s">
        <v>150</v>
      </c>
      <c r="F10" s="13" t="str">
        <f t="shared" ref="F10" ca="1" si="1">IF(OR(B10&lt;&gt;"",J10&lt;&gt;""),CONCATENATE($C$7,"_",$A10,IF($G$4="Cuaderno de Estudio","_small",CONCATENATE(IF(I10="","","n"),IF(LEFT($G$5,1)="F",".jpg",".png")))),"")</f>
        <v>MA_11_06_CO_REC10_IMG01.jpg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81" x14ac:dyDescent="0.25">
      <c r="A11" s="12" t="str">
        <f t="shared" ref="A11:A13" si="3">IF(OR(B11&lt;&gt;"",J11&lt;&gt;""),CONCATENATE(LEFT(A10,3),IF(MID(A10,4,2)+1&lt;10,CONCATENATE("0",MID(A10,4,2)+1))),"")</f>
        <v>IMG02</v>
      </c>
      <c r="B11" s="62" t="s">
        <v>188</v>
      </c>
      <c r="C11" s="20" t="str">
        <f t="shared" si="0"/>
        <v>Recurso F4</v>
      </c>
      <c r="D11" s="63" t="s">
        <v>187</v>
      </c>
      <c r="E11" s="63" t="s">
        <v>155</v>
      </c>
      <c r="F11" s="13" t="str">
        <f t="shared" ref="F11:F74" ca="1" si="4">IF(OR(B11&lt;&gt;"",J11&lt;&gt;""),CONCATENATE($C$7,"_",$A11,IF($G$4="Cuaderno de Estudio","_small",CONCATENATE(IF(I11="","","n"),IF(LEFT($G$5,1)="F",".jpg",".png")))),"")</f>
        <v>MA_11_06_CO_REC10_IMG02.jpg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193</v>
      </c>
      <c r="K11" s="65"/>
      <c r="O11" s="2" t="str">
        <f>'Definición técnica de imagenes'!A13</f>
        <v>M101</v>
      </c>
    </row>
    <row r="12" spans="1:16" s="11" customFormat="1" ht="94.5" x14ac:dyDescent="0.25">
      <c r="A12" s="12" t="str">
        <f t="shared" si="3"/>
        <v>IMG03</v>
      </c>
      <c r="B12" s="62" t="s">
        <v>188</v>
      </c>
      <c r="C12" s="20" t="str">
        <f t="shared" si="0"/>
        <v>Recurso F4</v>
      </c>
      <c r="D12" s="63" t="s">
        <v>187</v>
      </c>
      <c r="E12" s="63" t="s">
        <v>155</v>
      </c>
      <c r="F12" s="13" t="str">
        <f t="shared" ca="1" si="4"/>
        <v>MA_11_06_CO_REC10_IMG03.jpg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199</v>
      </c>
      <c r="K12" s="64"/>
      <c r="O12" s="2" t="str">
        <f>'Definición técnica de imagenes'!A18</f>
        <v>Diaporama F1</v>
      </c>
    </row>
    <row r="13" spans="1:16" s="11" customFormat="1" ht="54" x14ac:dyDescent="0.25">
      <c r="A13" s="12" t="str">
        <f t="shared" si="3"/>
        <v>IMG04</v>
      </c>
      <c r="B13" s="62" t="s">
        <v>188</v>
      </c>
      <c r="C13" s="20" t="str">
        <f t="shared" si="0"/>
        <v>Recurso F4</v>
      </c>
      <c r="D13" s="63" t="s">
        <v>187</v>
      </c>
      <c r="E13" s="63" t="s">
        <v>155</v>
      </c>
      <c r="F13" s="13" t="str">
        <f t="shared" ca="1" si="4"/>
        <v>MA_11_06_CO_REC10_IMG04.jpg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198</v>
      </c>
      <c r="K13" s="64"/>
      <c r="O13" s="2" t="str">
        <f>'Definición técnica de imagenes'!A19</f>
        <v>F4</v>
      </c>
    </row>
    <row r="14" spans="1:16" s="11" customFormat="1" ht="40.5" x14ac:dyDescent="0.25">
      <c r="A14" s="12" t="e">
        <f>IF(OR(B14&lt;&gt;"",#REF!&lt;&gt;""),CONCATENATE(LEFT(A13,3),IF(MID(A13,4,2)+1&lt;10,CONCATENATE("0",MID(A13,4,2)+1))),"")</f>
        <v>#REF!</v>
      </c>
      <c r="B14" s="62" t="s">
        <v>188</v>
      </c>
      <c r="C14" s="20" t="e">
        <f>IF(OR(B14&lt;&gt;"",#REF!&lt;&gt;""),IF($G$4="Recurso",CONCATENATE($G$4," ",$G$5),$G$4),"")</f>
        <v>#REF!</v>
      </c>
      <c r="D14" s="63" t="s">
        <v>187</v>
      </c>
      <c r="E14" s="63" t="s">
        <v>155</v>
      </c>
      <c r="F14" s="13" t="e">
        <f>IF(OR(B14&lt;&gt;"",#REF!&lt;&gt;""),CONCATENATE($C$7,"_",$A14,IF($G$4="Cuaderno de Estudio","_small",CONCATENATE(IF(I14="","","n"),IF(LEFT($G$5,1)="F",".jpg",".png")))),"")</f>
        <v>#REF!</v>
      </c>
      <c r="G14" s="13" t="e">
        <f ca="1">IF($F14&lt;&gt;"",IF($G$4="Recurso",VLOOKUP($E14,OFFSET('Definición técnica de imagenes'!$A$1,MATCH($G$5,'Definición técnica de imagenes'!$A$1:$A$104,0)-1,1,COUNTIF('Definición técnica de imagenes'!$A$3:$A$102,$G$5),5),5,FALSE),'Definición técnica de imagenes'!$F$16),"")</f>
        <v>#REF!</v>
      </c>
      <c r="H14" s="13" t="e">
        <f ca="1">IF(AND(I14&lt;&gt;"",I14&lt;&gt;0),IF(OR(B14&lt;&gt;"",#REF!&lt;&gt;""),CONCATENATE($C$7,"_",$A14,IF($G$4="Cuaderno de Estudio","_zoom",CONCATENATE("a",IF(LEFT($G$5,1)="F",".jpg",".png")))),""),"")</f>
        <v>#REF!</v>
      </c>
      <c r="I14" s="13" t="e">
        <f ca="1">IF(OR($B14&lt;&gt;"",#REF!&lt;&gt;""),IF($G$4="Recurso",IF(VLOOKUP($E14,OFFSET('Definición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#REF!</v>
      </c>
      <c r="J14" s="63" t="s">
        <v>189</v>
      </c>
      <c r="K14" s="64"/>
      <c r="O14" s="2" t="str">
        <f>'Definición técnica de imagenes'!A22</f>
        <v>F6</v>
      </c>
    </row>
    <row r="15" spans="1:16" s="11" customFormat="1" ht="54" x14ac:dyDescent="0.25">
      <c r="A15" s="12" t="e">
        <f>IF(OR(B15&lt;&gt;"",J14&lt;&gt;""),CONCATENATE(LEFT(A14,3),IF(MID(A14,4,2)+1&lt;10,CONCATENATE("0",MID(A14,4,2)+1))),"")</f>
        <v>#REF!</v>
      </c>
      <c r="B15" s="62" t="s">
        <v>188</v>
      </c>
      <c r="C15" s="20" t="str">
        <f>IF(OR(B15&lt;&gt;"",J14&lt;&gt;""),IF($G$4="Recurso",CONCATENATE($G$4," ",$G$5),$G$4),"")</f>
        <v>Recurso F4</v>
      </c>
      <c r="D15" s="63" t="s">
        <v>187</v>
      </c>
      <c r="E15" s="63" t="s">
        <v>155</v>
      </c>
      <c r="F15" s="13" t="e">
        <f ca="1">IF(OR(B15&lt;&gt;"",J14&lt;&gt;""),CONCATENATE($C$7,"_",$A15,IF($G$4="Cuaderno de Estudio","_small",CONCATENATE(IF(I15="","","n"),IF(LEFT($G$5,1)="F",".jpg",".png")))),"")</f>
        <v>#REF!</v>
      </c>
      <c r="G15" s="13" t="e">
        <f ca="1">IF($F15&lt;&gt;"",IF($G$4="Recurso",VLOOKUP($E15,OFFSET('Definición técnica de imagenes'!$A$1,MATCH($G$5,'Definición técnica de imagenes'!$A$1:$A$104,0)-1,1,COUNTIF('Definición técnica de imagenes'!$A$3:$A$102,$G$5),5),5,FALSE),'Definición técnica de imagenes'!$F$16),"")</f>
        <v>#REF!</v>
      </c>
      <c r="H15" s="13" t="str">
        <f ca="1">IF(AND(I15&lt;&gt;"",I15&lt;&gt;0),IF(OR(B15&lt;&gt;"",J14&lt;&gt;""),CONCATENATE($C$7,"_",$A15,IF($G$4="Cuaderno de Estudio","_zoom",CONCATENATE("a",IF(LEFT($G$5,1)="F",".jpg",".png")))),""),"")</f>
        <v/>
      </c>
      <c r="I15" s="13" t="str">
        <f ca="1">IF(OR($B15&lt;&gt;"",$J14&lt;&gt;""),IF($G$4="Recurso",IF(VLOOKUP($E15,OFFSET('Definición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197</v>
      </c>
      <c r="K15" s="66"/>
      <c r="O15" s="2" t="str">
        <f>'Definición técnica de imagenes'!A24</f>
        <v>F6B</v>
      </c>
    </row>
    <row r="16" spans="1:16" s="11" customFormat="1" ht="94.5" x14ac:dyDescent="0.25">
      <c r="A16" s="12" t="e">
        <f>IF(OR(B16&lt;&gt;"",J15&lt;&gt;""),CONCATENATE(LEFT(A15,3),IF(MID(A15,4,2)+1&lt;10,CONCATENATE("0",MID(A15,4,2)+1))),"")</f>
        <v>#REF!</v>
      </c>
      <c r="B16" s="62" t="s">
        <v>188</v>
      </c>
      <c r="C16" s="20" t="str">
        <f>IF(OR(B16&lt;&gt;"",J15&lt;&gt;""),IF($G$4="Recurso",CONCATENATE($G$4," ",$G$5),$G$4),"")</f>
        <v>Recurso F4</v>
      </c>
      <c r="D16" s="63" t="s">
        <v>187</v>
      </c>
      <c r="E16" s="63" t="s">
        <v>155</v>
      </c>
      <c r="F16" s="13" t="e">
        <f ca="1">IF(OR(B16&lt;&gt;"",J15&lt;&gt;""),CONCATENATE($C$7,"_",$A16,IF($G$4="Cuaderno de Estudio","_small",CONCATENATE(IF(I16="","","n"),IF(LEFT($G$5,1)="F",".jpg",".png")))),"")</f>
        <v>#REF!</v>
      </c>
      <c r="G16" s="13" t="e">
        <f ca="1">IF($F16&lt;&gt;"",IF($G$4="Recurso",VLOOKUP($E16,OFFSET('Definición técnica de imagenes'!$A$1,MATCH($G$5,'Definición técnica de imagenes'!$A$1:$A$104,0)-1,1,COUNTIF('Definición técnica de imagenes'!$A$3:$A$102,$G$5),5),5,FALSE),'Definición técnica de imagenes'!$F$16),"")</f>
        <v>#REF!</v>
      </c>
      <c r="H16" s="13" t="str">
        <f ca="1">IF(AND(I16&lt;&gt;"",I16&lt;&gt;0),IF(OR(B16&lt;&gt;"",J15&lt;&gt;""),CONCATENATE($C$7,"_",$A16,IF($G$4="Cuaderno de Estudio","_zoom",CONCATENATE("a",IF(LEFT($G$5,1)="F",".jpg",".png")))),""),"")</f>
        <v/>
      </c>
      <c r="I16" s="13" t="str">
        <f ca="1">IF(OR($B16&lt;&gt;"",$J15&lt;&gt;""),IF($G$4="Recurso",IF(VLOOKUP($E16,OFFSET('Definición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200</v>
      </c>
      <c r="K16" s="66"/>
      <c r="O16" s="2" t="str">
        <f>'Definición técnica de imagenes'!A25</f>
        <v>F7</v>
      </c>
    </row>
    <row r="17" spans="1:15" s="11" customFormat="1" ht="54" x14ac:dyDescent="0.25">
      <c r="A17" s="12" t="e">
        <f>IF(OR(B17&lt;&gt;"",J17&lt;&gt;""),CONCATENATE(LEFT(A16,3),IF(MID(A16,4,2)+1&lt;10,CONCATENATE("0",MID(A16,4,2)+1))),"")</f>
        <v>#REF!</v>
      </c>
      <c r="B17" s="62" t="s">
        <v>188</v>
      </c>
      <c r="C17" s="20" t="str">
        <f>IF(OR(B17&lt;&gt;"",J17&lt;&gt;""),IF($G$4="Recurso",CONCATENATE($G$4," ",$G$5),$G$4),"")</f>
        <v>Recurso F4</v>
      </c>
      <c r="D17" s="63" t="s">
        <v>187</v>
      </c>
      <c r="E17" s="63" t="s">
        <v>155</v>
      </c>
      <c r="F17" s="13" t="e">
        <f ca="1">IF(OR(B17&lt;&gt;"",J17&lt;&gt;""),CONCATENATE($C$7,"_",$A17,IF($G$4="Cuaderno de Estudio","_small",CONCATENATE(IF(I17="","","n"),IF(LEFT($G$5,1)="F",".jpg",".png")))),"")</f>
        <v>#REF!</v>
      </c>
      <c r="G17" s="13" t="e">
        <f ca="1">IF($F17&lt;&gt;"",IF($G$4="Recurso",VLOOKUP($E17,OFFSET('Definición técnica de imagenes'!$A$1,MATCH($G$5,'Definición técnica de imagenes'!$A$1:$A$104,0)-1,1,COUNTIF('Definición técnica de imagenes'!$A$3:$A$102,$G$5),5),5,FALSE),'Definición técnica de imagenes'!$F$16),"")</f>
        <v>#REF!</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196</v>
      </c>
      <c r="K17" s="66"/>
      <c r="O17" s="2" t="str">
        <f>'Definición técnica de imagenes'!A27</f>
        <v>F7B</v>
      </c>
    </row>
    <row r="18" spans="1:15" s="11" customFormat="1" ht="94.5" x14ac:dyDescent="0.25">
      <c r="A18" s="12" t="e">
        <f>IF(OR(B18&lt;&gt;"",J18&lt;&gt;""),CONCATENATE(LEFT(A17,3),IF(MID(A17,4,2)+1&lt;10,CONCATENATE("0",MID(A17,4,2)+1))),"")</f>
        <v>#REF!</v>
      </c>
      <c r="B18" s="62" t="s">
        <v>188</v>
      </c>
      <c r="C18" s="20" t="str">
        <f>IF(OR(B18&lt;&gt;"",J18&lt;&gt;""),IF($G$4="Recurso",CONCATENATE($G$4," ",$G$5),$G$4),"")</f>
        <v>Recurso F4</v>
      </c>
      <c r="D18" s="63" t="s">
        <v>187</v>
      </c>
      <c r="E18" s="63" t="s">
        <v>155</v>
      </c>
      <c r="F18" s="13" t="e">
        <f ca="1">IF(OR(B18&lt;&gt;"",J18&lt;&gt;""),CONCATENATE($C$7,"_",$A18,IF($G$4="Cuaderno de Estudio","_small",CONCATENATE(IF(I18="","","n"),IF(LEFT($G$5,1)="F",".jpg",".png")))),"")</f>
        <v>#REF!</v>
      </c>
      <c r="G18" s="13" t="e">
        <f ca="1">IF($F18&lt;&gt;"",IF($G$4="Recurso",VLOOKUP($E18,OFFSET('Definición técnica de imagenes'!$A$1,MATCH($G$5,'Definición técnica de imagenes'!$A$1:$A$104,0)-1,1,COUNTIF('Definición técnica de imagenes'!$A$3:$A$102,$G$5),5),5,FALSE),'Definición técnica de imagenes'!$F$16),"")</f>
        <v>#REF!</v>
      </c>
      <c r="H18" s="13" t="str">
        <f ca="1">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201</v>
      </c>
      <c r="K18" s="66"/>
      <c r="O18" s="2" t="str">
        <f>'Definición técnica de imagenes'!A30</f>
        <v>F8</v>
      </c>
    </row>
    <row r="19" spans="1:15" s="11" customFormat="1" ht="54" x14ac:dyDescent="0.3">
      <c r="A19" s="12" t="e">
        <f t="shared" ref="A19:A50" si="6">IF(OR(B19&lt;&gt;"",J19&lt;&gt;""),CONCATENATE(LEFT(A18,3),IF(MID(A18,4,2)+1&lt;10,CONCATENATE("0",MID(A18,4,2)+1),MID(A18,4,2)+1)),"")</f>
        <v>#REF!</v>
      </c>
      <c r="B19" s="62" t="s">
        <v>188</v>
      </c>
      <c r="C19" s="20" t="str">
        <f t="shared" si="0"/>
        <v>Recurso F4</v>
      </c>
      <c r="D19" s="63" t="s">
        <v>187</v>
      </c>
      <c r="E19" s="63" t="s">
        <v>155</v>
      </c>
      <c r="F19" s="13" t="e">
        <f t="shared" ca="1" si="4"/>
        <v>#REF!</v>
      </c>
      <c r="G19" s="13" t="e">
        <f ca="1">IF($F19&lt;&gt;"",IF($G$4="Recurso",VLOOKUP($E19,OFFSET('Definición técnica de imagenes'!$A$1,MATCH($G$5,'Definición técnica de imagenes'!$A$1:$A$104,0)-1,1,COUNTIF('Definición técnica de imagenes'!$A$3:$A$102,$G$5),5),5,FALSE),'Definición técnica de imagenes'!$F$16),"")</f>
        <v>#REF!</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195</v>
      </c>
      <c r="K19" s="67"/>
      <c r="O19" s="2" t="str">
        <f>'Definición técnica de imagenes'!A31</f>
        <v>F10</v>
      </c>
    </row>
    <row r="20" spans="1:15" s="11" customFormat="1" ht="54" x14ac:dyDescent="0.25">
      <c r="A20" s="12" t="e">
        <f t="shared" si="6"/>
        <v>#REF!</v>
      </c>
      <c r="B20" s="62" t="s">
        <v>188</v>
      </c>
      <c r="C20" s="20" t="str">
        <f t="shared" si="0"/>
        <v>Recurso F4</v>
      </c>
      <c r="D20" s="63" t="s">
        <v>187</v>
      </c>
      <c r="E20" s="63" t="s">
        <v>155</v>
      </c>
      <c r="F20" s="13" t="e">
        <f t="shared" ca="1" si="4"/>
        <v>#REF!</v>
      </c>
      <c r="G20" s="13" t="e">
        <f ca="1">IF($F20&lt;&gt;"",IF($G$4="Recurso",VLOOKUP($E20,OFFSET('Definición técnica de imagenes'!$A$1,MATCH($G$5,'Definición técnica de imagenes'!$A$1:$A$104,0)-1,1,COUNTIF('Definición técnica de imagenes'!$A$3:$A$102,$G$5),5),5,FALSE),'Definición técnica de imagenes'!$F$16),"")</f>
        <v>#REF!</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t="s">
        <v>194</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2016-08-16T15:35:42Z</dcterms:modified>
</cp:coreProperties>
</file>