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<sst xmlns="http://schemas.openxmlformats.org/spreadsheetml/2006/main" count="224" uniqueCount="151">
  <si>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</si>
  <si>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</si>
  <si>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</si>
  <si>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</si>
  <si>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</si>
  <si>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</si>
  <si>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</si>
  <si>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</si>
  <si>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</si>
  <si>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</si>
  <si>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</si>
  <si>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</si>
  <si>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</si>
  <si>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</si>
  <si>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</si>
  <si>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</si>
  <si>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</si>
  <si>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</si>
  <si>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</si>
  <si>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</si>
  <si>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</si>
  <si>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</si>
  <si>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</si>
  <si>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</si>
  <si>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</si>
  <si>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</si>
  <si>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</si>
  <si>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</si>
  <si>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</si>
  <si>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</si>
  <si>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</si>
  <si>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</si>
  <si>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</si>
  <si>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</si>
  <si>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</si>
  <si>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</si>
  <si>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</si>
  <si>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</si>
  <si>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</si>
  <si>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</si>
  <si>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</si>
  <si>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</si>
  <si>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</si>
  <si>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</si>
  <si>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</si>
  <si>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</si>
  <si>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</si>
  <si>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</si>
  <si>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</si>
  <si>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</si>
  <si>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</si>
  <si>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</si>
  <si>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</si>
  <si>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</si>
  <si>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</si>
  <si>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</si>
  <si>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</si>
  <si>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</si>
  <si>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</si>
  <si>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</si>
  <si>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</si>
  <si>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</si>
  <si>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</si>
  <si>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</si>
  <si>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</si>
  <si>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</si>
  <si>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</si>
  <si>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</si>
  <si>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</si>
  <si>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</si>
  <si>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</si>
  <si>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</si>
  <si>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</si>
  <si>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</si>
  <si>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</si>
  <si>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</si>
  <si>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</si>
  <si>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</si>
  <si>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</si>
  <si>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</si>
  <si>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</si>
  <si>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</si>
  <si>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</si>
  <si>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</si>
  <si>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</si>
  <si>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</si>
  <si>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</si>
  <si>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</si>
  <si>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</si>
  <si>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</si>
  <si>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</si>
  <si>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</si>
  <si>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</si>
  <si>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</si>
  <si>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</si>
  <si>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</si>
  <si>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</si>
  <si>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</si>
  <si>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</si>
  <si>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</si>
  <si>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</si>
  <si>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</si>
  <si>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</si>
  <si>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</si>
  <si>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</si>
  <si>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</si>
  <si>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</si>
  <si>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</si>
  <si>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</si>
  <si>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</si>
  <si>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</si>
  <si>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</si>
  <si>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</si>
  <si>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</si>
  <si>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</si>
  <si>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</si>
  <si>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</si>
  <si>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</si>
  <si>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</si>
  <si>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</si>
  <si>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</si>
  <si>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</si>
  <si>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</si>
  <si>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</si>
  <si>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</si>
  <si>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</si>
  <si>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</si>
  <si>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</si>
  <si>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</si>
  <si>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</si>
  <si>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</si>
  <si>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</si>
  <si>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</si>
  <si>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</si>
  <si>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</si>
  <si>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</si>
  <si>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</si>
  <si>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</si>
  <si>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</si>
  <si>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</si>
  <si>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</si>
  <si>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</si>
  <si>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</si>
  <si>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</si>
  <si>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</si>
  <si>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</si>
  <si>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</si>
  <si>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</si>
  <si>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</si>
  <si>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</si>
  <si>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MA_10_01_REC160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</si>
</sst>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2200275</xdr:colOff>
      <xdr:row>9</xdr:row>
      <xdr:rowOff>3743325</xdr:rowOff>
    </xdr:to>
    <xdr:pic>
      <xdr:nvPicPr>
        <xdr:cNvPr id="20" name="Imagen 19"/>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1989667"/>
          <a:ext cx="2200275" cy="3743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E5" sqref="E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82</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150</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310.5" customHeight="1" x14ac:dyDescent="0.25">
      <c r="A10" s="13" t="str">
        <f>IF(OR(B10&lt;&gt;"",J10&lt;&gt;""),"IMG01","")</f>
        <v>IMG01</v>
      </c>
      <c r="B10" s="27" t="s">
        <v>148</v>
      </c>
      <c r="C10" s="27" t="str">
        <f>IF(OR(B10&lt;&gt;"",J10&lt;&gt;""),IF($G$4="Recurso",CONCATENATE($G$4," ",$G$5),$G$4),"")</f>
        <v>Recurso M9B</v>
      </c>
      <c r="D10" s="14" t="s">
        <v>146</v>
      </c>
      <c r="E10" s="14" t="s">
        <v>147</v>
      </c>
      <c r="F10" s="14" t="str">
        <f>IF(OR(B10&lt;&gt;"",J10&lt;&gt;""),CONCATENATE($C$7,"_",$A10,IF($G$4="Cuaderno de Estudio","_small",CONCATENATE(IF(I10="","","n"),IF(LEFT($G$5,1)="F",".jpg",".png")))),"")</f>
        <v>MA_10_01_REC160_IMG01n.png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MA_10_01_REC160_IMG01a.png</v>
      </c>
      <c r="I10" s="14" t="str">
        <f>IF(OR(B10&lt;&gt;"",J10&lt;&gt;""),IF($G$4="Recurso",IF(LEFT($G$5,1)="M",IF(VLOOKUP($G$5,'Definición técnica de imagenes'!$A$3:$G$17,6,FALSE)=0,"",VLOOKUP($G$5,'Definición técnica de imagenes'!$A$3:$G$17,6,FALSE)),IF($G$5="F1","","")),'Definición técnica de imagenes'!$F$16),"")</f>
        <v>500 x 500 px</v>
      </c>
      <c r="J10"/>
      <c r="K10" s="80"/>
    </row>
    <row r="11" spans="1:16" s="12" customFormat="1" ht="172.5" customHeight="1" x14ac:dyDescent="0.25">
      <c r="A11" s="13"/>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85.25" customHeight="1" x14ac:dyDescent="0.25">
      <c r="A12" s="13"/>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86" customHeight="1" x14ac:dyDescent="0.25">
      <c r="A13" s="13"/>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ref="A12: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2015-04-01T16:56:29Z</dcterms:modified>
</cp:coreProperties>
</file>