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4519" concurrentCalc="0"/>
  <fileRecoveryPr repairLoad="1"/>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A10"/>
  <c r="A11"/>
  <c r="A12" s="1"/>
  <c r="A12" s="1"/>
  <c r="A13"/>
  <c r="A14" l="1"/>
  <c r="A15" l="1"/>
  <c r="A16" l="1"/>
  <c r="A17" l="1"/>
  <c r="A18" l="1"/>
  <c r="A19" l="1"/>
  <c r="F19"/>
  <c r="G19" s="1"/>
  <c r="H19"/>
  <c r="F18"/>
  <c r="G18" s="1"/>
  <c r="H18"/>
  <c r="F17"/>
  <c r="G17" s="1"/>
  <c r="H17"/>
  <c r="F16"/>
  <c r="G16" s="1"/>
  <c r="H16"/>
  <c r="F15"/>
  <c r="G15" s="1"/>
  <c r="H15"/>
  <c r="F14"/>
  <c r="G14" s="1"/>
  <c r="H14"/>
  <c r="F13"/>
  <c r="G13" s="1"/>
  <c r="H13"/>
  <c r="F12"/>
  <c r="G12" s="1"/>
  <c r="H12"/>
</calcChain>
</file>

<file path=xl/sharedStrings.xml><?xml version="1.0" encoding="utf-8"?>
<sst xmlns="http://schemas.openxmlformats.org/spreadsheetml/2006/main" count="404" uniqueCount="197">
  <si>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</si>
  <si>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</si>
  <si>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</si>
  <si>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</si>
  <si>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</si>
  <si>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</si>
  <si>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</si>
  <si>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</si>
  <si>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</si>
  <si>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</si>
  <si>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</si>
  <si>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</si>
  <si>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</si>
  <si>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</si>
  <si>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</si>
  <si>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</si>
  <si>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</si>
  <si>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</si>
  <si>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</si>
  <si>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</si>
  <si>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</si>
  <si>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</si>
  <si>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</si>
  <si>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</si>
  <si>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</si>
  <si>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</si>
  <si>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</si>
  <si>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</si>
  <si>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</si>
  <si>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</si>
  <si>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</si>
  <si>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</si>
  <si>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</si>
  <si>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</si>
  <si>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</si>
  <si>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</si>
  <si>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</si>
  <si>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</si>
  <si>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</si>
  <si>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</si>
  <si>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</si>
  <si>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</si>
  <si>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</si>
  <si>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</si>
  <si>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</si>
  <si>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</si>
  <si>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</si>
  <si>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</si>
  <si>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</si>
  <si>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</si>
  <si>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</si>
  <si>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</si>
  <si>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</si>
  <si>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</si>
  <si>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</si>
  <si>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</si>
  <si>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</si>
  <si>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</si>
  <si>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</si>
  <si>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</si>
  <si>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</si>
  <si>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</si>
  <si>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</si>
  <si>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</si>
  <si>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</si>
  <si>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</si>
  <si>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</si>
  <si>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</si>
  <si>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</si>
  <si>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</si>
  <si>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</si>
  <si>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</si>
  <si>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</si>
  <si>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</si>
  <si>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</si>
  <si>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</si>
  <si>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</si>
  <si>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</si>
  <si>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</si>
  <si>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</si>
  <si>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</si>
  <si>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</si>
  <si>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</si>
  <si>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</si>
  <si>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</si>
  <si>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</si>
  <si>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</si>
  <si>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</si>
  <si>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</si>
  <si>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</si>
  <si>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</si>
  <si>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</si>
  <si>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</si>
  <si>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</si>
  <si>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</si>
  <si>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</si>
  <si>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</si>
  <si>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</si>
  <si>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</si>
  <si>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</si>
  <si>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</si>
  <si>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</si>
  <si>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</si>
  <si>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</si>
  <si>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</si>
  <si>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</si>
  <si>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</si>
  <si>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</si>
  <si>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</si>
  <si>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</si>
  <si>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</si>
  <si>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</si>
  <si>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</si>
  <si>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</si>
  <si>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</si>
  <si>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</si>
  <si>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</si>
  <si>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</si>
  <si>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</si>
  <si>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</si>
  <si>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</si>
  <si>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</si>
  <si>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</si>
  <si>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</si>
  <si>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</si>
  <si>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</si>
  <si>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</si>
  <si>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</si>
  <si>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</si>
  <si>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</si>
  <si>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</si>
  <si>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</si>
  <si>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</si>
  <si>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</si>
  <si>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</si>
  <si>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</si>
  <si>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</si>
  <si>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</si>
  <si>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</si>
  <si>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</si>
  <si>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</si>
  <si>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</si>
  <si>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</si>
  <si>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</si>
  <si>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</si>
  <si>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</si>
  <si>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</si>
  <si>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</si>
  <si>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</si>
  <si>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</si>
  <si>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</si>
  <si>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</si>
  <si>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</si>
  <si>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</si>
  <si>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</si>
  <si>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</si>
  <si>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</si>
  <si>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</si>
  <si>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</si>
  <si>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</si>
  <si>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</si>
  <si>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</si>
  <si>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</si>
  <si>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</si>
  <si>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</si>
  <si>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</si>
  <si>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</si>
  <si>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</si>
  <si>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</si>
  <si>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</si>
  <si>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</si>
  <si>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</si>
  <si>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</si>
  <si>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</si>
  <si>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</si>
  <si>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</si>
  <si>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</si>
  <si>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</si>
  <si>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</si>
  <si>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</si>
  <si>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</si>
  <si>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</si>
  <si>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</si>
  <si>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</si>
  <si>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</si>
  <si>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</si>
  <si>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</si>
  <si>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MA_07_06_CO_Rec310</t>
  </si>
  <si>
    <t>Soluciona problemas planteando ecuaciones</t>
  </si>
  <si>
    <t>Alexander Rincón</t>
  </si>
  <si>
    <t>ver ultima columna</t>
  </si>
  <si>
    <t>Ilustración</t>
  </si>
  <si>
    <t>ecuacion</t>
  </si>
  <si>
    <t>representacion en la recta numérica de 2/3 de un kilometro</t>
  </si>
  <si>
    <t>Ecuacion de la situación presentada</t>
  </si>
  <si>
    <t>Representacion en la recta numérica dela situación presentada</t>
  </si>
  <si>
    <t>representacion en la recta numerica de la situacion presentada</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</si>
</sst>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34848</xdr:colOff>
      <xdr:row>9</xdr:row>
      <xdr:rowOff>81311</xdr:rowOff>
    </xdr:from>
    <xdr:to>
      <xdr:col>10</xdr:col>
      <xdr:colOff>2099095</xdr:colOff>
      <xdr:row>9</xdr:row>
      <xdr:rowOff>887272</xdr:rowOff>
    </xdr:to>
    <xdr:pic>
      <xdr:nvPicPr>
        <xdr:cNvPr id="2" name="1 Imagen" descr="CodeCogsEqn.png"/>
        <xdr:cNvPicPr>
          <a:picLocks noChangeAspect="1"/>
        </xdr:cNvPicPr>
      </xdr:nvPicPr>
      <xdr:blipFill>
        <a:blip xmlns:r="http://schemas.openxmlformats.org/officeDocument/2006/relationships" r:embed="rId1"/>
        <a:stretch>
          <a:fillRect/>
        </a:stretch>
      </xdr:blipFill>
      <xdr:spPr>
        <a:xfrm>
          <a:off x="16389970" y="2207012"/>
          <a:ext cx="2064247" cy="805961"/>
        </a:xfrm>
        <a:prstGeom prst="rect">
          <a:avLst/>
        </a:prstGeom>
      </xdr:spPr>
    </xdr:pic>
    <xdr:clientData/>
  </xdr:twoCellAnchor>
  <xdr:twoCellAnchor editAs="oneCell">
    <xdr:from>
      <xdr:col>10</xdr:col>
      <xdr:colOff>188879</xdr:colOff>
      <xdr:row>10</xdr:row>
      <xdr:rowOff>0</xdr:rowOff>
    </xdr:from>
    <xdr:to>
      <xdr:col>10</xdr:col>
      <xdr:colOff>6481646</xdr:colOff>
      <xdr:row>10</xdr:row>
      <xdr:rowOff>1959834</xdr:rowOff>
    </xdr:to>
    <xdr:pic>
      <xdr:nvPicPr>
        <xdr:cNvPr id="2050" name="Picture 2"/>
        <xdr:cNvPicPr>
          <a:picLocks noChangeAspect="1" noChangeArrowheads="1"/>
        </xdr:cNvPicPr>
      </xdr:nvPicPr>
      <xdr:blipFill>
        <a:blip xmlns:r="http://schemas.openxmlformats.org/officeDocument/2006/relationships" r:embed="rId2"/>
        <a:srcRect l="2151" t="38709" r="50345" b="31202"/>
        <a:stretch>
          <a:fillRect/>
        </a:stretch>
      </xdr:blipFill>
      <xdr:spPr bwMode="auto">
        <a:xfrm>
          <a:off x="16567233" y="3345366"/>
          <a:ext cx="6292767" cy="1959834"/>
        </a:xfrm>
        <a:prstGeom prst="rect">
          <a:avLst/>
        </a:prstGeom>
        <a:noFill/>
        <a:ln w="1">
          <a:noFill/>
          <a:miter lim="800000"/>
          <a:headEnd/>
          <a:tailEnd type="none" w="med" len="med"/>
        </a:ln>
        <a:effectLst/>
      </xdr:spPr>
    </xdr:pic>
    <xdr:clientData/>
  </xdr:twoCellAnchor>
  <xdr:twoCellAnchor editAs="oneCell">
    <xdr:from>
      <xdr:col>10</xdr:col>
      <xdr:colOff>1</xdr:colOff>
      <xdr:row>11</xdr:row>
      <xdr:rowOff>139390</xdr:rowOff>
    </xdr:from>
    <xdr:to>
      <xdr:col>10</xdr:col>
      <xdr:colOff>5180671</xdr:colOff>
      <xdr:row>11</xdr:row>
      <xdr:rowOff>1276940</xdr:rowOff>
    </xdr:to>
    <xdr:pic>
      <xdr:nvPicPr>
        <xdr:cNvPr id="4" name="3 Imagen" descr="CodeCogsEqn (1).png"/>
        <xdr:cNvPicPr>
          <a:picLocks noChangeAspect="1"/>
        </xdr:cNvPicPr>
      </xdr:nvPicPr>
      <xdr:blipFill>
        <a:blip xmlns:r="http://schemas.openxmlformats.org/officeDocument/2006/relationships" r:embed="rId3"/>
        <a:stretch>
          <a:fillRect/>
        </a:stretch>
      </xdr:blipFill>
      <xdr:spPr>
        <a:xfrm>
          <a:off x="16378355" y="5529146"/>
          <a:ext cx="5180670" cy="1137550"/>
        </a:xfrm>
        <a:prstGeom prst="rect">
          <a:avLst/>
        </a:prstGeom>
      </xdr:spPr>
    </xdr:pic>
    <xdr:clientData/>
  </xdr:twoCellAnchor>
  <xdr:twoCellAnchor editAs="oneCell">
    <xdr:from>
      <xdr:col>10</xdr:col>
      <xdr:colOff>69696</xdr:colOff>
      <xdr:row>12</xdr:row>
      <xdr:rowOff>302012</xdr:rowOff>
    </xdr:from>
    <xdr:to>
      <xdr:col>10</xdr:col>
      <xdr:colOff>5110975</xdr:colOff>
      <xdr:row>12</xdr:row>
      <xdr:rowOff>849256</xdr:rowOff>
    </xdr:to>
    <xdr:pic>
      <xdr:nvPicPr>
        <xdr:cNvPr id="5" name="4 Imagen" descr="CodeCogsEqn (2).png"/>
        <xdr:cNvPicPr>
          <a:picLocks noChangeAspect="1"/>
        </xdr:cNvPicPr>
      </xdr:nvPicPr>
      <xdr:blipFill>
        <a:blip xmlns:r="http://schemas.openxmlformats.org/officeDocument/2006/relationships" r:embed="rId4"/>
        <a:stretch>
          <a:fillRect/>
        </a:stretch>
      </xdr:blipFill>
      <xdr:spPr>
        <a:xfrm>
          <a:off x="16448050" y="7248292"/>
          <a:ext cx="5041279" cy="547244"/>
        </a:xfrm>
        <a:prstGeom prst="rect">
          <a:avLst/>
        </a:prstGeom>
      </xdr:spPr>
    </xdr:pic>
    <xdr:clientData/>
  </xdr:twoCellAnchor>
  <xdr:twoCellAnchor editAs="oneCell">
    <xdr:from>
      <xdr:col>10</xdr:col>
      <xdr:colOff>46462</xdr:colOff>
      <xdr:row>13</xdr:row>
      <xdr:rowOff>232316</xdr:rowOff>
    </xdr:from>
    <xdr:to>
      <xdr:col>10</xdr:col>
      <xdr:colOff>7343238</xdr:colOff>
      <xdr:row>13</xdr:row>
      <xdr:rowOff>2230243</xdr:rowOff>
    </xdr:to>
    <xdr:pic>
      <xdr:nvPicPr>
        <xdr:cNvPr id="2051" name="Picture 3"/>
        <xdr:cNvPicPr>
          <a:picLocks noChangeAspect="1" noChangeArrowheads="1"/>
        </xdr:cNvPicPr>
      </xdr:nvPicPr>
      <xdr:blipFill>
        <a:blip xmlns:r="http://schemas.openxmlformats.org/officeDocument/2006/relationships" r:embed="rId5"/>
        <a:srcRect l="711" t="53230" r="54516" b="23957"/>
        <a:stretch>
          <a:fillRect/>
        </a:stretch>
      </xdr:blipFill>
      <xdr:spPr bwMode="auto">
        <a:xfrm>
          <a:off x="16424816" y="8781584"/>
          <a:ext cx="7296776" cy="1997927"/>
        </a:xfrm>
        <a:prstGeom prst="rect">
          <a:avLst/>
        </a:prstGeom>
        <a:noFill/>
        <a:ln w="1">
          <a:noFill/>
          <a:miter lim="800000"/>
          <a:headEnd/>
          <a:tailEnd type="none" w="med" len="med"/>
        </a:ln>
        <a:effectLst/>
      </xdr:spPr>
    </xdr:pic>
    <xdr:clientData/>
  </xdr:twoCellAnchor>
  <xdr:twoCellAnchor editAs="oneCell">
    <xdr:from>
      <xdr:col>10</xdr:col>
      <xdr:colOff>1</xdr:colOff>
      <xdr:row>14</xdr:row>
      <xdr:rowOff>1</xdr:rowOff>
    </xdr:from>
    <xdr:to>
      <xdr:col>10</xdr:col>
      <xdr:colOff>6295793</xdr:colOff>
      <xdr:row>14</xdr:row>
      <xdr:rowOff>2276411</xdr:rowOff>
    </xdr:to>
    <xdr:pic>
      <xdr:nvPicPr>
        <xdr:cNvPr id="7" name="6 Imagen" descr="png.png"/>
        <xdr:cNvPicPr>
          <a:picLocks noChangeAspect="1"/>
        </xdr:cNvPicPr>
      </xdr:nvPicPr>
      <xdr:blipFill>
        <a:blip xmlns:r="http://schemas.openxmlformats.org/officeDocument/2006/relationships" r:embed="rId6"/>
        <a:stretch>
          <a:fillRect/>
        </a:stretch>
      </xdr:blipFill>
      <xdr:spPr>
        <a:xfrm>
          <a:off x="16378355" y="11406769"/>
          <a:ext cx="6295792" cy="2276410"/>
        </a:xfrm>
        <a:prstGeom prst="rect">
          <a:avLst/>
        </a:prstGeom>
      </xdr:spPr>
    </xdr:pic>
    <xdr:clientData/>
  </xdr:twoCellAnchor>
  <xdr:twoCellAnchor editAs="oneCell">
    <xdr:from>
      <xdr:col>10</xdr:col>
      <xdr:colOff>109903</xdr:colOff>
      <xdr:row>15</xdr:row>
      <xdr:rowOff>232317</xdr:rowOff>
    </xdr:from>
    <xdr:to>
      <xdr:col>10</xdr:col>
      <xdr:colOff>7241442</xdr:colOff>
      <xdr:row>15</xdr:row>
      <xdr:rowOff>1742378</xdr:rowOff>
    </xdr:to>
    <xdr:pic>
      <xdr:nvPicPr>
        <xdr:cNvPr id="2052" name="Picture 4"/>
        <xdr:cNvPicPr>
          <a:picLocks noChangeAspect="1" noChangeArrowheads="1"/>
        </xdr:cNvPicPr>
      </xdr:nvPicPr>
      <xdr:blipFill>
        <a:blip xmlns:r="http://schemas.openxmlformats.org/officeDocument/2006/relationships" r:embed="rId7"/>
        <a:srcRect l="3599" t="39820" r="47664" b="41093"/>
        <a:stretch>
          <a:fillRect/>
        </a:stretch>
      </xdr:blipFill>
      <xdr:spPr bwMode="auto">
        <a:xfrm>
          <a:off x="16497788" y="14043567"/>
          <a:ext cx="7131539" cy="1510061"/>
        </a:xfrm>
        <a:prstGeom prst="rect">
          <a:avLst/>
        </a:prstGeom>
        <a:noFill/>
        <a:ln w="1">
          <a:noFill/>
          <a:miter lim="800000"/>
          <a:headEnd/>
          <a:tailEnd type="none" w="med" len="med"/>
        </a:ln>
        <a:effectLst/>
      </xdr:spPr>
    </xdr:pic>
    <xdr:clientData/>
  </xdr:twoCellAnchor>
  <xdr:twoCellAnchor editAs="oneCell">
    <xdr:from>
      <xdr:col>10</xdr:col>
      <xdr:colOff>0</xdr:colOff>
      <xdr:row>16</xdr:row>
      <xdr:rowOff>0</xdr:rowOff>
    </xdr:from>
    <xdr:to>
      <xdr:col>10</xdr:col>
      <xdr:colOff>5381625</xdr:colOff>
      <xdr:row>16</xdr:row>
      <xdr:rowOff>1733550</xdr:rowOff>
    </xdr:to>
    <xdr:pic>
      <xdr:nvPicPr>
        <xdr:cNvPr id="9" name="8 Imagen" descr="CodeCogsEqn (3).png"/>
        <xdr:cNvPicPr>
          <a:picLocks noChangeAspect="1"/>
        </xdr:cNvPicPr>
      </xdr:nvPicPr>
      <xdr:blipFill>
        <a:blip xmlns:r="http://schemas.openxmlformats.org/officeDocument/2006/relationships" r:embed="rId8"/>
        <a:stretch>
          <a:fillRect/>
        </a:stretch>
      </xdr:blipFill>
      <xdr:spPr>
        <a:xfrm>
          <a:off x="16387885" y="15740673"/>
          <a:ext cx="5381625" cy="1733550"/>
        </a:xfrm>
        <a:prstGeom prst="rect">
          <a:avLst/>
        </a:prstGeom>
      </xdr:spPr>
    </xdr:pic>
    <xdr:clientData/>
  </xdr:twoCellAnchor>
  <xdr:twoCellAnchor editAs="oneCell">
    <xdr:from>
      <xdr:col>10</xdr:col>
      <xdr:colOff>1</xdr:colOff>
      <xdr:row>18</xdr:row>
      <xdr:rowOff>0</xdr:rowOff>
    </xdr:from>
    <xdr:to>
      <xdr:col>10</xdr:col>
      <xdr:colOff>7273637</xdr:colOff>
      <xdr:row>18</xdr:row>
      <xdr:rowOff>1435671</xdr:rowOff>
    </xdr:to>
    <xdr:pic>
      <xdr:nvPicPr>
        <xdr:cNvPr id="12" name="11 Imagen" descr="CodeCogsEqn (6).png"/>
        <xdr:cNvPicPr>
          <a:picLocks noChangeAspect="1"/>
        </xdr:cNvPicPr>
      </xdr:nvPicPr>
      <xdr:blipFill>
        <a:blip xmlns:r="http://schemas.openxmlformats.org/officeDocument/2006/relationships" r:embed="rId9"/>
        <a:stretch>
          <a:fillRect/>
        </a:stretch>
      </xdr:blipFill>
      <xdr:spPr>
        <a:xfrm>
          <a:off x="16365683" y="18847955"/>
          <a:ext cx="7273636" cy="1435671"/>
        </a:xfrm>
        <a:prstGeom prst="rect">
          <a:avLst/>
        </a:prstGeom>
      </xdr:spPr>
    </xdr:pic>
    <xdr:clientData/>
  </xdr:twoCellAnchor>
  <xdr:twoCellAnchor editAs="oneCell">
    <xdr:from>
      <xdr:col>10</xdr:col>
      <xdr:colOff>0</xdr:colOff>
      <xdr:row>17</xdr:row>
      <xdr:rowOff>1</xdr:rowOff>
    </xdr:from>
    <xdr:to>
      <xdr:col>10</xdr:col>
      <xdr:colOff>6667500</xdr:colOff>
      <xdr:row>17</xdr:row>
      <xdr:rowOff>1631411</xdr:rowOff>
    </xdr:to>
    <xdr:pic>
      <xdr:nvPicPr>
        <xdr:cNvPr id="13" name="12 Imagen" descr="CodeCogsEqn (7).png"/>
        <xdr:cNvPicPr>
          <a:picLocks noChangeAspect="1"/>
        </xdr:cNvPicPr>
      </xdr:nvPicPr>
      <xdr:blipFill>
        <a:blip xmlns:r="http://schemas.openxmlformats.org/officeDocument/2006/relationships" r:embed="rId10"/>
        <a:stretch>
          <a:fillRect/>
        </a:stretch>
      </xdr:blipFill>
      <xdr:spPr>
        <a:xfrm>
          <a:off x="16365682" y="17549092"/>
          <a:ext cx="6667500" cy="1631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H1" zoomScale="33" zoomScaleNormal="33" zoomScalePageLayoutView="140" workbookViewId="0">
      <pane ySplit="9" topLeftCell="A10" activePane="bottomLeft" state="frozen"/>
      <selection pane="bottomLeft" activeCell="K10" sqref="K10"/>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97.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M8A</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7</v>
      </c>
      <c r="D3" s="88"/>
      <c r="F3" s="80">
        <v>42360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189</v>
      </c>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94.5" customHeight="1">
      <c r="A10" s="12" t="str">
        <f>IF(OR(B10&lt;&gt;"",J10&lt;&gt;""),"IMG01","")</f>
        <v>IMG01</v>
      </c>
      <c r="B10" s="62" t="s">
        <v>190</v>
      </c>
      <c r="C10" s="20" t="str">
        <f t="shared" ref="C10:C41" ca="1" si="0">IF(OR(B10&lt;&gt;"",J10&lt;&gt;""),IF($G$4="Recurso",CONCATENATE($G$4," ",$G$5),$G$4),"")</f>
        <v>Recurso M8A</v>
      </c>
      <c r="D10" s="63" t="s">
        <v>191</v>
      </c>
      <c r="E10" s="63" t="s">
        <v>153</v>
      </c>
      <c r="F10" s="13" t="e">
        <f ca="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ca="1">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s="64"/>
      <c r="O10" s="2" t="str">
        <f>'Definición técnica de imagenes'!A12</f>
        <v>M12D</v>
      </c>
    </row>
    <row r="11" spans="1:16" s="11" customFormat="1" ht="161.25" customHeight="1">
      <c r="A11" s="12" t="str">
        <f t="shared" ref="A11:A18" si="1">IF(OR(B11&lt;&gt;"",J11&lt;&gt;""),CONCATENATE(LEFT(A10,3),IF(MID(A10,4,2)+1&lt;10,CONCATENATE("0",MID(A10,4,2)+1))),"")</f>
        <v>IMG02</v>
      </c>
      <c r="B11" s="62" t="s">
        <v>190</v>
      </c>
      <c r="C11" s="20" t="str">
        <f t="shared" ca="1" si="0"/>
        <v>Recurso M8A</v>
      </c>
      <c r="D11" s="63" t="s">
        <v>191</v>
      </c>
      <c r="E11" s="63" t="s">
        <v>153</v>
      </c>
      <c r="F11" s="13" t="e">
        <f t="shared" ref="F11:F74" ca="1" si="2">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3">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193</v>
      </c>
      <c r="K11" s="65"/>
      <c r="O11" s="2" t="str">
        <f>'Definición técnica de imagenes'!A13</f>
        <v>M101</v>
      </c>
    </row>
    <row r="12" spans="1:16" s="11" customFormat="1" ht="123" customHeight="1">
      <c r="A12" s="12" t="str">
        <f t="shared" si="1"/>
        <v>IMG03</v>
      </c>
      <c r="B12" s="62" t="s">
        <v>190</v>
      </c>
      <c r="C12" s="20" t="str">
        <f t="shared" ca="1" si="0"/>
        <v>Recurso M8A</v>
      </c>
      <c r="D12" s="63" t="s">
        <v>191</v>
      </c>
      <c r="E12" s="63" t="s">
        <v>153</v>
      </c>
      <c r="F12" s="13" t="e">
        <f t="shared" ca="1" si="2"/>
        <v>#N/A</v>
      </c>
      <c r="G12" s="13" t="str">
        <f ca="1">IF($F12&lt;&gt;"",IF($G$4="Recurso",VLOOKUP($E12,OFFSET('Definición técnica de imagenes'!$A$1,MATCH($G$5,'Definición técnica de imagenes'!$A$1:$A$104,0)-1,1,COUNTIF('Definición técnica de imagenes'!$A$3:$A$102,$G$5),5),5,FALSE),'Definición técnica de imagenes'!$F$16),"")</f>
        <v/>
      </c>
      <c r="H12" s="13" t="e">
        <f t="shared" ca="1" si="3"/>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194</v>
      </c>
      <c r="K12" s="64"/>
      <c r="O12" s="2" t="str">
        <f>'Definición técnica de imagenes'!A18</f>
        <v>Diaporama F1</v>
      </c>
    </row>
    <row r="13" spans="1:16" s="11" customFormat="1" ht="126.75" customHeight="1">
      <c r="A13" s="12" t="str">
        <f t="shared" si="1"/>
        <v>IMG04</v>
      </c>
      <c r="B13" s="62" t="s">
        <v>190</v>
      </c>
      <c r="C13" s="20" t="str">
        <f t="shared" ca="1" si="0"/>
        <v>Recurso M8A</v>
      </c>
      <c r="D13" s="63" t="s">
        <v>191</v>
      </c>
      <c r="E13" s="63" t="s">
        <v>153</v>
      </c>
      <c r="F13" s="13" t="e">
        <f t="shared" ca="1" si="2"/>
        <v>#N/A</v>
      </c>
      <c r="G13" s="13" t="str">
        <f ca="1">IF($F13&lt;&gt;"",IF($G$4="Recurso",VLOOKUP($E13,OFFSET('Definición técnica de imagenes'!$A$1,MATCH($G$5,'Definición técnica de imagenes'!$A$1:$A$104,0)-1,1,COUNTIF('Definición técnica de imagenes'!$A$3:$A$102,$G$5),5),5,FALSE),'Definición técnica de imagenes'!$F$16),"")</f>
        <v/>
      </c>
      <c r="H13" s="13" t="e">
        <f t="shared" ca="1" si="3"/>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194</v>
      </c>
      <c r="K13" s="64"/>
      <c r="O13" s="2" t="str">
        <f>'Definición técnica de imagenes'!A19</f>
        <v>F4</v>
      </c>
    </row>
    <row r="14" spans="1:16" s="11" customFormat="1" ht="225" customHeight="1">
      <c r="A14" s="12" t="str">
        <f t="shared" si="1"/>
        <v>IMG05</v>
      </c>
      <c r="B14" s="62" t="s">
        <v>190</v>
      </c>
      <c r="C14" s="20" t="str">
        <f t="shared" ca="1" si="0"/>
        <v>Recurso M8A</v>
      </c>
      <c r="D14" s="63" t="s">
        <v>191</v>
      </c>
      <c r="E14" s="63" t="s">
        <v>153</v>
      </c>
      <c r="F14" s="13" t="e">
        <f t="shared" ca="1" si="2"/>
        <v>#N/A</v>
      </c>
      <c r="G14" s="13" t="str">
        <f ca="1">IF($F14&lt;&gt;"",IF($G$4="Recurso",VLOOKUP($E14,OFFSET('Definición técnica de imagenes'!$A$1,MATCH($G$5,'Definición técnica de imagenes'!$A$1:$A$104,0)-1,1,COUNTIF('Definición técnica de imagenes'!$A$3:$A$102,$G$5),5),5,FALSE),'Definición técnica de imagenes'!$F$16),"")</f>
        <v/>
      </c>
      <c r="H14" s="13" t="e">
        <f t="shared" ca="1" si="3"/>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195</v>
      </c>
      <c r="K14" s="64"/>
      <c r="O14" s="2" t="str">
        <f>'Definición técnica de imagenes'!A22</f>
        <v>F6</v>
      </c>
    </row>
    <row r="15" spans="1:16" s="11" customFormat="1" ht="189" customHeight="1">
      <c r="A15" s="12" t="str">
        <f t="shared" si="1"/>
        <v>IMG06</v>
      </c>
      <c r="B15" s="62" t="s">
        <v>190</v>
      </c>
      <c r="C15" s="20" t="str">
        <f t="shared" ca="1" si="0"/>
        <v>Recurso M8A</v>
      </c>
      <c r="D15" s="63" t="s">
        <v>191</v>
      </c>
      <c r="E15" s="63" t="s">
        <v>153</v>
      </c>
      <c r="F15" s="13" t="e">
        <f t="shared" ca="1" si="2"/>
        <v>#N/A</v>
      </c>
      <c r="G15" s="13" t="str">
        <f ca="1">IF($F15&lt;&gt;"",IF($G$4="Recurso",VLOOKUP($E15,OFFSET('Definición técnica de imagenes'!$A$1,MATCH($G$5,'Definición técnica de imagenes'!$A$1:$A$104,0)-1,1,COUNTIF('Definición técnica de imagenes'!$A$3:$A$102,$G$5),5),5,FALSE),'Definición técnica de imagenes'!$F$16),"")</f>
        <v/>
      </c>
      <c r="H15" s="13" t="e">
        <f t="shared" ca="1" si="3"/>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t="s">
        <v>194</v>
      </c>
      <c r="K15" s="66"/>
      <c r="O15" s="2" t="str">
        <f>'Definición técnica de imagenes'!A24</f>
        <v>F6B</v>
      </c>
    </row>
    <row r="16" spans="1:16" s="11" customFormat="1" ht="151.5" customHeight="1">
      <c r="A16" s="12" t="str">
        <f t="shared" si="1"/>
        <v>IMG07</v>
      </c>
      <c r="B16" s="62" t="s">
        <v>190</v>
      </c>
      <c r="C16" s="20" t="str">
        <f t="shared" ca="1" si="0"/>
        <v>Recurso M8A</v>
      </c>
      <c r="D16" s="63" t="s">
        <v>191</v>
      </c>
      <c r="E16" s="63" t="s">
        <v>153</v>
      </c>
      <c r="F16" s="13" t="e">
        <f t="shared" ca="1" si="2"/>
        <v>#N/A</v>
      </c>
      <c r="G16" s="13" t="str">
        <f ca="1">IF($F16&lt;&gt;"",IF($G$4="Recurso",VLOOKUP($E16,OFFSET('Definición técnica de imagenes'!$A$1,MATCH($G$5,'Definición técnica de imagenes'!$A$1:$A$104,0)-1,1,COUNTIF('Definición técnica de imagenes'!$A$3:$A$102,$G$5),5),5,FALSE),'Definición técnica de imagenes'!$F$16),"")</f>
        <v/>
      </c>
      <c r="H16" s="13" t="e">
        <f t="shared" ca="1" si="3"/>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t="s">
        <v>196</v>
      </c>
      <c r="K16" s="68"/>
      <c r="O16" s="2" t="str">
        <f>'Definición técnica de imagenes'!A25</f>
        <v>F7</v>
      </c>
    </row>
    <row r="17" spans="1:15" s="11" customFormat="1" ht="140.25" customHeight="1">
      <c r="A17" s="12" t="str">
        <f t="shared" si="1"/>
        <v>IMG08</v>
      </c>
      <c r="B17" s="62" t="s">
        <v>190</v>
      </c>
      <c r="C17" s="20" t="str">
        <f t="shared" ca="1" si="0"/>
        <v>Recurso M8A</v>
      </c>
      <c r="D17" s="63" t="s">
        <v>191</v>
      </c>
      <c r="E17" s="63" t="s">
        <v>153</v>
      </c>
      <c r="F17" s="13" t="e">
        <f t="shared" ca="1" si="2"/>
        <v>#N/A</v>
      </c>
      <c r="G17" s="13" t="str">
        <f ca="1">IF($F17&lt;&gt;"",IF($G$4="Recurso",VLOOKUP($E17,OFFSET('Definición técnica de imagenes'!$A$1,MATCH($G$5,'Definición técnica de imagenes'!$A$1:$A$104,0)-1,1,COUNTIF('Definición técnica de imagenes'!$A$3:$A$102,$G$5),5),5,FALSE),'Definición técnica de imagenes'!$F$16),"")</f>
        <v/>
      </c>
      <c r="H17" s="13" t="e">
        <f t="shared" ca="1" si="3"/>
        <v>#N/A</v>
      </c>
      <c r="I17" s="13" t="e">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#N/A</v>
      </c>
      <c r="J17" s="66" t="s">
        <v>194</v>
      </c>
      <c r="K17" s="66"/>
      <c r="O17" s="2" t="str">
        <f>'Definición técnica de imagenes'!A27</f>
        <v>F7B</v>
      </c>
    </row>
    <row r="18" spans="1:15" s="11" customFormat="1" ht="157.5" customHeight="1">
      <c r="A18" s="12" t="str">
        <f t="shared" si="1"/>
        <v>IMG09</v>
      </c>
      <c r="B18" s="62" t="s">
        <v>190</v>
      </c>
      <c r="C18" s="20" t="str">
        <f t="shared" ca="1" si="0"/>
        <v>Recurso M8A</v>
      </c>
      <c r="D18" s="63" t="s">
        <v>191</v>
      </c>
      <c r="E18" s="63" t="s">
        <v>153</v>
      </c>
      <c r="F18" s="13" t="e">
        <f t="shared" ca="1" si="2"/>
        <v>#N/A</v>
      </c>
      <c r="G18" s="13" t="str">
        <f ca="1">IF($F18&lt;&gt;"",IF($G$4="Recurso",VLOOKUP($E18,OFFSET('Definición técnica de imagenes'!$A$1,MATCH($G$5,'Definición técnica de imagenes'!$A$1:$A$104,0)-1,1,COUNTIF('Definición técnica de imagenes'!$A$3:$A$102,$G$5),5),5,FALSE),'Definición técnica de imagenes'!$F$16),"")</f>
        <v/>
      </c>
      <c r="H18" s="13" t="e">
        <f t="shared" ca="1" si="3"/>
        <v>#N/A</v>
      </c>
      <c r="I18" s="13" t="e">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#N/A</v>
      </c>
      <c r="J18" s="66" t="s">
        <v>194</v>
      </c>
      <c r="K18" s="66"/>
      <c r="O18" s="2" t="str">
        <f>'Definición técnica de imagenes'!A30</f>
        <v>F8</v>
      </c>
    </row>
    <row r="19" spans="1:15" s="11" customFormat="1" ht="176.25" customHeight="1">
      <c r="A19" s="12" t="str">
        <f t="shared" ref="A19:A50" si="4">IF(OR(B19&lt;&gt;"",J19&lt;&gt;""),CONCATENATE(LEFT(A18,3),IF(MID(A18,4,2)+1&lt;10,CONCATENATE("0",MID(A18,4,2)+1),MID(A18,4,2)+1)),"")</f>
        <v>IMG10</v>
      </c>
      <c r="B19" s="62" t="s">
        <v>190</v>
      </c>
      <c r="C19" s="20" t="str">
        <f t="shared" ca="1" si="0"/>
        <v>Recurso M8A</v>
      </c>
      <c r="D19" s="63" t="s">
        <v>191</v>
      </c>
      <c r="E19" s="63" t="s">
        <v>153</v>
      </c>
      <c r="F19" s="13" t="e">
        <f t="shared" ca="1" si="2"/>
        <v>#N/A</v>
      </c>
      <c r="G19" s="13" t="str">
        <f ca="1">IF($F19&lt;&gt;"",IF($G$4="Recurso",VLOOKUP($E19,OFFSET('Definición técnica de imagenes'!$A$1,MATCH($G$5,'Definición técnica de imagenes'!$A$1:$A$104,0)-1,1,COUNTIF('Definición técnica de imagenes'!$A$3:$A$102,$G$5),5),5,FALSE),'Definición técnica de imagenes'!$F$16),"")</f>
        <v/>
      </c>
      <c r="H19" s="13" t="e">
        <f t="shared" ca="1" si="3"/>
        <v>#N/A</v>
      </c>
      <c r="I19" s="13" t="e">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#N/A</v>
      </c>
      <c r="J19" s="67" t="s">
        <v>194</v>
      </c>
      <c r="K19" s="68"/>
      <c r="O19" s="2" t="str">
        <f>'Definición técnica de imagenes'!A31</f>
        <v>F10</v>
      </c>
    </row>
    <row r="20" spans="1:15" s="11" customFormat="1">
      <c r="A20" s="12" t="str">
        <f t="shared" ca="1" si="4"/>
        <v/>
      </c>
      <c r="B20" s="62"/>
      <c r="C20" s="20" t="str">
        <f t="shared" si="0"/>
        <v/>
      </c>
      <c r="D20" s="63"/>
      <c r="E20" s="63"/>
      <c r="F20" s="13" t="str">
        <f t="shared" si="2"/>
        <v/>
      </c>
      <c r="G20" s="13" t="str">
        <f ca="1">IF($F20&lt;&gt;"",IF($G$4="Recurso",VLOOKUP($E20,OFFSET('Definición técnica de imagenes'!$A$1,MATCH($G$5,'Definición técnica de imagenes'!$A$1:$A$104,0)-1,1,COUNTIF('Definición técnica de imagenes'!$A$3:$A$102,$G$5),5),5,FALSE),'Definición técnica de imagenes'!$F$16),"")</f>
        <v/>
      </c>
      <c r="H20" s="13" t="str">
        <f t="shared" ca="1" si="3"/>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ca="1" si="4"/>
        <v/>
      </c>
      <c r="B21" s="62"/>
      <c r="C21" s="20" t="str">
        <f t="shared" si="0"/>
        <v/>
      </c>
      <c r="D21" s="63"/>
      <c r="E21" s="63"/>
      <c r="F21" s="13" t="str">
        <f t="shared" si="2"/>
        <v/>
      </c>
      <c r="G21" s="13" t="str">
        <f ca="1">IF($F21&lt;&gt;"",IF($G$4="Recurso",VLOOKUP($E21,OFFSET('Definición técnica de imagenes'!$A$1,MATCH($G$5,'Definición técnica de imagenes'!$A$1:$A$104,0)-1,1,COUNTIF('Definición técnica de imagenes'!$A$3:$A$102,$G$5),5),5,FALSE),'Definición técnica de imagenes'!$F$16),"")</f>
        <v/>
      </c>
      <c r="H21" s="13" t="str">
        <f t="shared" ca="1" si="3"/>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ca="1" si="4"/>
        <v/>
      </c>
      <c r="B22" s="62"/>
      <c r="C22" s="20" t="str">
        <f t="shared" si="0"/>
        <v/>
      </c>
      <c r="D22" s="63"/>
      <c r="E22" s="63"/>
      <c r="F22" s="13" t="str">
        <f t="shared" si="2"/>
        <v/>
      </c>
      <c r="G22" s="13" t="str">
        <f ca="1">IF($F22&lt;&gt;"",IF($G$4="Recurso",VLOOKUP($E22,OFFSET('Definición técnica de imagenes'!$A$1,MATCH($G$5,'Definición técnica de imagenes'!$A$1:$A$104,0)-1,1,COUNTIF('Definición técnica de imagenes'!$A$3:$A$102,$G$5),5),5,FALSE),'Definición técnica de imagenes'!$F$16),"")</f>
        <v/>
      </c>
      <c r="H22" s="13" t="str">
        <f t="shared" ca="1" si="3"/>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ca="1" si="4"/>
        <v/>
      </c>
      <c r="B23" s="62"/>
      <c r="C23" s="20" t="str">
        <f t="shared" si="0"/>
        <v/>
      </c>
      <c r="D23" s="63"/>
      <c r="E23" s="63"/>
      <c r="F23" s="13" t="str">
        <f t="shared" si="2"/>
        <v/>
      </c>
      <c r="G23" s="13" t="str">
        <f ca="1">IF($F23&lt;&gt;"",IF($G$4="Recurso",VLOOKUP($E23,OFFSET('Definición técnica de imagenes'!$A$1,MATCH($G$5,'Definición técnica de imagenes'!$A$1:$A$104,0)-1,1,COUNTIF('Definición técnica de imagenes'!$A$3:$A$102,$G$5),5),5,FALSE),'Definición técnica de imagenes'!$F$16),"")</f>
        <v/>
      </c>
      <c r="H23" s="13" t="str">
        <f t="shared" ca="1" si="3"/>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ca="1" si="4"/>
        <v/>
      </c>
      <c r="B24" s="62"/>
      <c r="C24" s="20" t="str">
        <f t="shared" si="0"/>
        <v/>
      </c>
      <c r="D24" s="63"/>
      <c r="E24" s="63"/>
      <c r="F24" s="13" t="str">
        <f t="shared" si="2"/>
        <v/>
      </c>
      <c r="G24" s="13" t="str">
        <f ca="1">IF($F24&lt;&gt;"",IF($G$4="Recurso",VLOOKUP($E24,OFFSET('Definición técnica de imagenes'!$A$1,MATCH($G$5,'Definición técnica de imagenes'!$A$1:$A$104,0)-1,1,COUNTIF('Definición técnica de imagenes'!$A$3:$A$102,$G$5),5),5,FALSE),'Definición técnica de imagenes'!$F$16),"")</f>
        <v/>
      </c>
      <c r="H24" s="13" t="str">
        <f t="shared" ca="1" si="3"/>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ca="1" si="4"/>
        <v/>
      </c>
      <c r="B25" s="62"/>
      <c r="C25" s="20" t="str">
        <f t="shared" si="0"/>
        <v/>
      </c>
      <c r="D25" s="63"/>
      <c r="E25" s="63"/>
      <c r="F25" s="13" t="str">
        <f t="shared" si="2"/>
        <v/>
      </c>
      <c r="G25" s="13" t="str">
        <f ca="1">IF($F25&lt;&gt;"",IF($G$4="Recurso",VLOOKUP($E25,OFFSET('Definición técnica de imagenes'!$A$1,MATCH($G$5,'Definición técnica de imagenes'!$A$1:$A$104,0)-1,1,COUNTIF('Definición técnica de imagenes'!$A$3:$A$102,$G$5),5),5,FALSE),'Definición técnica de imagenes'!$F$16),"")</f>
        <v/>
      </c>
      <c r="H25" s="13" t="str">
        <f t="shared" ca="1" si="3"/>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ca="1"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ca="1"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ca="1"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ca="1"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ca="1"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ca="1"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ca="1"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ca="1"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ca="1"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ca="1"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ca="1"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ca="1"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ca="1"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ca="1"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ca="1"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ca="1"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ca="1"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ca="1"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ca="1"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ca="1"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ca="1"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ca="1"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ca="1"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ca="1"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ca="1"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ca="1"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ca="1"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ca="1" si="6"/>
        <v/>
      </c>
      <c r="B53" s="62"/>
      <c r="C53" s="20" t="str">
        <f t="shared" si="5"/>
        <v/>
      </c>
      <c r="D53" s="63"/>
      <c r="E53" s="63"/>
      <c r="F53" s="13" t="str">
        <f t="shared" ca="1"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ca="1" si="6"/>
        <v/>
      </c>
      <c r="B54" s="62"/>
      <c r="C54" s="20" t="str">
        <f t="shared" si="5"/>
        <v/>
      </c>
      <c r="D54" s="63"/>
      <c r="E54" s="63"/>
      <c r="F54" s="13" t="str">
        <f t="shared" ca="1"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ca="1"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ca="1" si="6"/>
        <v/>
      </c>
      <c r="B56" s="62"/>
      <c r="C56" s="20" t="str">
        <f t="shared" si="5"/>
        <v/>
      </c>
      <c r="D56" s="63"/>
      <c r="E56" s="63"/>
      <c r="F56" s="13" t="str">
        <f t="shared" ca="1"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ca="1"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ca="1" si="6"/>
        <v/>
      </c>
      <c r="B58" s="62"/>
      <c r="C58" s="20" t="str">
        <f t="shared" si="5"/>
        <v/>
      </c>
      <c r="D58" s="63"/>
      <c r="E58" s="63"/>
      <c r="F58" s="13" t="str">
        <f t="shared" ca="1"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ca="1"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ca="1" si="6"/>
        <v/>
      </c>
      <c r="B60" s="62"/>
      <c r="C60" s="20" t="str">
        <f t="shared" si="5"/>
        <v/>
      </c>
      <c r="D60" s="63"/>
      <c r="E60" s="63"/>
      <c r="F60" s="13" t="str">
        <f t="shared" ca="1"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ca="1"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ca="1" si="6"/>
        <v/>
      </c>
      <c r="B62" s="62"/>
      <c r="C62" s="20" t="str">
        <f t="shared" si="5"/>
        <v/>
      </c>
      <c r="D62" s="63"/>
      <c r="E62" s="63"/>
      <c r="F62" s="13" t="str">
        <f t="shared" ca="1"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ca="1"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ca="1"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ca="1"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ca="1"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ca="1"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ca="1"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ca="1"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ca="1"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ca="1"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ca="1"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ca="1"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ca="1"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ca="1"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ca="1"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ca="1"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ca="1"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ca="1"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ca="1"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ca="1"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ca="1"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ca="1"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ca="1"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ca="1"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ca="1"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ca="1"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ca="1"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ca="1"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ca="1"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ca="1"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ca="1"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ca="1"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ca="1"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ca="1"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ca="1"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ca="1"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ca="1"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ca="1"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ca="1"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ca="1"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ca="1"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ca="1"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ca="1"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ca="1"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ca="1"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ca="1"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ca="1"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2015-12-23T06:07:44Z</dcterms:modified>
</cp:coreProperties>
</file>