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Лист1" sheetId="1" r:id="rId1"/>
    <sheet name="Лист2" sheetId="2" r:id="rId2"/>
    <sheet name="Лист3" sheetId="3" r:id="rId3"/>
  </sheets>
  <externalReferences>
    <externalReference r:id="rId4"/>
  </externalReferences>
  <calcPr calcId="124519"/>
</workbook>
</file>

<file path=xl/calcChain.xml><?xml version="1.0" encoding="utf-8"?>
<calcChain xmlns="http://schemas.openxmlformats.org/spreadsheetml/2006/main">
  <c r="G3" i="1"/>
  <c r="G4"/>
  <c r="G5"/>
  <c r="G6"/>
  <c r="G7"/>
  <c r="G2"/>
  <c r="F3"/>
  <c r="F4"/>
  <c r="F5"/>
  <c r="F6"/>
  <c r="F7"/>
  <c r="F2"/>
  <c r="E3"/>
  <c r="E4"/>
  <c r="E5"/>
  <c r="E6"/>
  <c r="E7"/>
  <c r="E2"/>
  <c r="K1"/>
  <c r="I3" s="1"/>
  <c r="I2" l="1"/>
  <c r="I4"/>
  <c r="I6"/>
  <c r="I7"/>
  <c r="I5"/>
</calcChain>
</file>

<file path=xl/sharedStrings.xml><?xml version="1.0" encoding="utf-8"?>
<sst xmlns="http://schemas.openxmlformats.org/spreadsheetml/2006/main" count="22" uniqueCount="19">
  <si>
    <t>Покупатель</t>
  </si>
  <si>
    <t>Продукция</t>
  </si>
  <si>
    <t>Количество</t>
  </si>
  <si>
    <t>Дата заключения договора</t>
  </si>
  <si>
    <t>Контрольный срок оплаты</t>
  </si>
  <si>
    <t>Цена</t>
  </si>
  <si>
    <t>Стоимость</t>
  </si>
  <si>
    <t>Дата оплаты</t>
  </si>
  <si>
    <t>Текущая дата</t>
  </si>
  <si>
    <t>ООО "Прибой"</t>
  </si>
  <si>
    <t>ЗАО "Звезда"</t>
  </si>
  <si>
    <t>ИП Петров</t>
  </si>
  <si>
    <t>ООО "Аппарат"</t>
  </si>
  <si>
    <t>ОАО "Ветер"</t>
  </si>
  <si>
    <t>E06P005R6E00</t>
  </si>
  <si>
    <t>E10P005R6E00</t>
  </si>
  <si>
    <t>E12P005R6E00</t>
  </si>
  <si>
    <t>E12D250E6S00</t>
  </si>
  <si>
    <t>Напоминание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</si>
</sst>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ECECEC"/>
        <bgColor indexed="64"/>
      </patternFill>
    </fill>
  </fills>
  <borders count="2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/>
    </xf>
    <xf numFmtId="14" fontId="0" fillId="2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14" fontId="0" fillId="0" borderId="1" xfId="0" applyNumberFormat="1" applyBorder="1" applyAlignment="1">
      <alignment vertical="center"/>
    </xf>
    <xf numFmtId="0" fontId="1" fillId="0" borderId="1" xfId="0" applyFont="1" applyBorder="1" applyAlignment="1">
      <alignment horizontal="right" vertical="center"/>
    </xf>
    <xf numFmtId="14" fontId="1" fillId="0" borderId="1" xfId="0" applyNumberFormat="1" applyFont="1" applyFill="1" applyBorder="1" applyAlignment="1">
      <alignment vertical="center"/>
    </xf>
    <xf numFmtId="0" fontId="0" fillId="0" borderId="1" xfId="0" applyBorder="1"/>
  </cellXfs>
  <cellStyles count="1">
    <cellStyle name="Обычный" xfId="0" builtinId="0"/>
  </cellStyles>
  <dxfs count="9"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-0.24994659260841701"/>
        </patternFill>
      </fill>
    </dxf>
    <dxf>
      <fill>
        <patternFill>
          <bgColor rgb="FF00B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6" tint="0.39994506668294322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colors>
    <mruColors>
      <color rgb="FFECECEC"/>
      <color rgb="FFE2E2E2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4;&#1086;&#1105;/&#1091;&#1085;&#1080;&#1074;&#1077;&#1088;/1.%20&#1051;&#1072;&#1073;&#1099;/&#1051;&#1072;&#1073;&#1072;%20&#1055;&#1072;&#1082;&#1077;&#1090;&#1099;/0%20&#1074;&#1089;&#1077;%20&#1083;&#1072;&#1073;&#1099;/&#1051;&#1056;_3/lincoln-price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Ultramag SG2 безНДС 18.04.11"/>
      <sheetName val="Ulramag SG3"/>
      <sheetName val="Legend"/>
    </sheetNames>
    <sheetDataSet>
      <sheetData sheetId="0">
        <row r="8">
          <cell r="A8" t="str">
            <v>E06P005R6E00</v>
          </cell>
          <cell r="B8">
            <v>0.6</v>
          </cell>
          <cell r="C8">
            <v>148.08000000000001</v>
          </cell>
        </row>
        <row r="9">
          <cell r="A9" t="str">
            <v>E08D250E6S00</v>
          </cell>
          <cell r="B9">
            <v>0.8</v>
          </cell>
          <cell r="C9">
            <v>94.37</v>
          </cell>
        </row>
        <row r="10">
          <cell r="A10" t="str">
            <v>E08L015P6E00</v>
          </cell>
          <cell r="B10">
            <v>0.8</v>
          </cell>
          <cell r="C10">
            <v>92.53</v>
          </cell>
        </row>
        <row r="11">
          <cell r="A11" t="str">
            <v>E08P005R6E00</v>
          </cell>
          <cell r="B11">
            <v>0.8</v>
          </cell>
          <cell r="C11">
            <v>118.45</v>
          </cell>
        </row>
        <row r="12">
          <cell r="A12" t="str">
            <v>E10D250E6S00</v>
          </cell>
          <cell r="B12">
            <v>1</v>
          </cell>
          <cell r="C12">
            <v>87.04</v>
          </cell>
        </row>
        <row r="13">
          <cell r="A13" t="str">
            <v>E10D380A6V00</v>
          </cell>
          <cell r="B13">
            <v>1</v>
          </cell>
          <cell r="C13">
            <v>86.98</v>
          </cell>
        </row>
        <row r="14">
          <cell r="A14" t="str">
            <v>E10D500E6T00</v>
          </cell>
          <cell r="B14">
            <v>1</v>
          </cell>
          <cell r="C14">
            <v>89.51</v>
          </cell>
        </row>
        <row r="15">
          <cell r="A15" t="str">
            <v>E10L015P6E00</v>
          </cell>
          <cell r="B15">
            <v>1</v>
          </cell>
          <cell r="C15">
            <v>86.98</v>
          </cell>
        </row>
        <row r="16">
          <cell r="A16" t="str">
            <v>E10P005R6E00</v>
          </cell>
          <cell r="B16">
            <v>1</v>
          </cell>
          <cell r="C16">
            <v>111.04</v>
          </cell>
        </row>
        <row r="17">
          <cell r="A17" t="str">
            <v>E12D250E6S00</v>
          </cell>
          <cell r="B17">
            <v>1.2</v>
          </cell>
          <cell r="C17">
            <v>83.32</v>
          </cell>
        </row>
        <row r="18">
          <cell r="A18" t="str">
            <v>E12D380A6V00</v>
          </cell>
          <cell r="B18">
            <v>1.2</v>
          </cell>
          <cell r="C18">
            <v>83.26</v>
          </cell>
        </row>
        <row r="19">
          <cell r="A19" t="str">
            <v>E12D500E6T00</v>
          </cell>
          <cell r="B19">
            <v>1.2</v>
          </cell>
          <cell r="C19">
            <v>84.51</v>
          </cell>
        </row>
        <row r="20">
          <cell r="A20" t="str">
            <v>E12L015P6E00</v>
          </cell>
          <cell r="B20">
            <v>1.2</v>
          </cell>
          <cell r="C20">
            <v>82.04</v>
          </cell>
        </row>
        <row r="21">
          <cell r="A21" t="str">
            <v>E12P005R6E00</v>
          </cell>
          <cell r="B21">
            <v>1.2</v>
          </cell>
          <cell r="C21">
            <v>106.73</v>
          </cell>
        </row>
        <row r="22">
          <cell r="A22" t="str">
            <v>E14D380A6V00</v>
          </cell>
          <cell r="B22">
            <v>1.4</v>
          </cell>
          <cell r="C22">
            <v>82.65</v>
          </cell>
        </row>
        <row r="23">
          <cell r="A23" t="str">
            <v>E14D500E6T00</v>
          </cell>
          <cell r="B23">
            <v>1.4</v>
          </cell>
          <cell r="C23">
            <v>83.89</v>
          </cell>
        </row>
        <row r="24">
          <cell r="A24" t="str">
            <v>E14L015P6E00</v>
          </cell>
          <cell r="B24">
            <v>1.4</v>
          </cell>
          <cell r="C24">
            <v>82.04</v>
          </cell>
        </row>
        <row r="25">
          <cell r="A25" t="str">
            <v>E16D380A6V00</v>
          </cell>
          <cell r="B25">
            <v>1.6</v>
          </cell>
          <cell r="C25">
            <v>81.42</v>
          </cell>
        </row>
        <row r="26">
          <cell r="A26" t="str">
            <v>E16D500E6T00</v>
          </cell>
          <cell r="B26">
            <v>1.6</v>
          </cell>
          <cell r="C26">
            <v>82.65</v>
          </cell>
        </row>
        <row r="27">
          <cell r="A27" t="str">
            <v>E16L015P6E00</v>
          </cell>
          <cell r="B27">
            <v>1.6</v>
          </cell>
          <cell r="C27">
            <v>87.04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"/>
  <sheetViews>
    <sheetView tabSelected="1" workbookViewId="0">
      <selection activeCell="I3" sqref="I3"/>
    </sheetView>
  </sheetViews>
  <sheetFormatPr defaultRowHeight="14.5"/>
  <cols>
    <col min="1" max="1" width="16.6328125" customWidth="1"/>
    <col min="2" max="2" width="16.453125" customWidth="1"/>
    <col min="3" max="3" width="12" customWidth="1"/>
    <col min="4" max="5" width="24.54296875" customWidth="1"/>
    <col min="6" max="8" width="12" customWidth="1"/>
    <col min="9" max="9" width="13.453125" customWidth="1"/>
    <col min="10" max="11" width="12" customWidth="1"/>
  </cols>
  <sheetData>
    <row r="1" spans="1:11" ht="29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18</v>
      </c>
      <c r="J1" s="1" t="s">
        <v>8</v>
      </c>
      <c r="K1" s="2">
        <f ca="1">TODAY()</f>
        <v>44862</v>
      </c>
    </row>
    <row r="2" spans="1:11" ht="15.5">
      <c r="A2" s="3" t="s">
        <v>9</v>
      </c>
      <c r="B2" s="3" t="s">
        <v>14</v>
      </c>
      <c r="C2" s="3">
        <v>140</v>
      </c>
      <c r="D2" s="4">
        <v>41315</v>
      </c>
      <c r="E2" s="4">
        <f>D2+7</f>
        <v>41322</v>
      </c>
      <c r="F2" s="5">
        <f>VLOOKUP(B2,'[1]Ultramag SG2 безНДС 18.04.11'!$A$8:$C$27,3,0)</f>
        <v>148.08000000000001</v>
      </c>
      <c r="G2" s="3">
        <f>F2*C2</f>
        <v>20731.2</v>
      </c>
      <c r="H2" s="6">
        <v>41321</v>
      </c>
      <c r="I2" s="3" t="str">
        <f ca="1">IF(AND(H2="",$K$1&gt;=E2),"Напомнить","")</f>
        <v/>
      </c>
      <c r="J2" s="7"/>
      <c r="K2" s="7"/>
    </row>
    <row r="3" spans="1:11" ht="15.5">
      <c r="A3" s="3" t="s">
        <v>10</v>
      </c>
      <c r="B3" s="3" t="s">
        <v>15</v>
      </c>
      <c r="C3" s="3">
        <v>72</v>
      </c>
      <c r="D3" s="4">
        <v>41317</v>
      </c>
      <c r="E3" s="4">
        <f t="shared" ref="E3:E7" si="0">D3+7</f>
        <v>41324</v>
      </c>
      <c r="F3" s="5">
        <f>VLOOKUP(B3,'[1]Ultramag SG2 безНДС 18.04.11'!$A$8:$C$27,3,0)</f>
        <v>111.04</v>
      </c>
      <c r="G3" s="3">
        <f t="shared" ref="G3:G7" si="1">F3*C3</f>
        <v>7994.88</v>
      </c>
      <c r="H3" s="6">
        <v>41325</v>
      </c>
      <c r="I3" s="3" t="str">
        <f t="shared" ref="I3:I4" ca="1" si="2">IF(AND(H3="",$K$1&gt;=E3),"Напомнить","")</f>
        <v/>
      </c>
      <c r="J3" s="7"/>
      <c r="K3" s="7"/>
    </row>
    <row r="4" spans="1:11" ht="15.5">
      <c r="A4" s="3" t="s">
        <v>13</v>
      </c>
      <c r="B4" s="3" t="s">
        <v>16</v>
      </c>
      <c r="C4" s="3">
        <v>23</v>
      </c>
      <c r="D4" s="4">
        <v>41318</v>
      </c>
      <c r="E4" s="4">
        <f t="shared" si="0"/>
        <v>41325</v>
      </c>
      <c r="F4" s="5">
        <f>VLOOKUP(B4,'[1]Ultramag SG2 безНДС 18.04.11'!$A$8:$C$27,3,0)</f>
        <v>106.73</v>
      </c>
      <c r="G4" s="3">
        <f t="shared" si="1"/>
        <v>2454.79</v>
      </c>
      <c r="H4" s="6">
        <v>41325</v>
      </c>
      <c r="I4" s="3" t="str">
        <f t="shared" ca="1" si="2"/>
        <v/>
      </c>
      <c r="J4" s="7"/>
      <c r="K4" s="7"/>
    </row>
    <row r="5" spans="1:11" ht="15.5">
      <c r="A5" s="3" t="s">
        <v>11</v>
      </c>
      <c r="B5" s="3" t="s">
        <v>17</v>
      </c>
      <c r="C5" s="3">
        <v>50</v>
      </c>
      <c r="D5" s="4">
        <v>41319</v>
      </c>
      <c r="E5" s="4">
        <f t="shared" si="0"/>
        <v>41326</v>
      </c>
      <c r="F5" s="5">
        <f>VLOOKUP(B5,'[1]Ultramag SG2 безНДС 18.04.11'!$A$8:$C$27,3,0)</f>
        <v>83.32</v>
      </c>
      <c r="G5" s="3">
        <f t="shared" si="1"/>
        <v>4166</v>
      </c>
      <c r="H5" s="3"/>
      <c r="I5" s="3" t="str">
        <f ca="1">IF(AND(H5="",$K$1&gt;=E5),"Напомнить","")</f>
        <v>Напомнить</v>
      </c>
      <c r="J5" s="7"/>
      <c r="K5" s="7"/>
    </row>
    <row r="6" spans="1:11" ht="15.5">
      <c r="A6" s="3" t="s">
        <v>12</v>
      </c>
      <c r="B6" s="3" t="s">
        <v>14</v>
      </c>
      <c r="C6" s="3">
        <v>210</v>
      </c>
      <c r="D6" s="4">
        <v>41320</v>
      </c>
      <c r="E6" s="4">
        <f t="shared" si="0"/>
        <v>41327</v>
      </c>
      <c r="F6" s="5">
        <f>VLOOKUP(B6,'[1]Ultramag SG2 безНДС 18.04.11'!$A$8:$C$27,3,0)</f>
        <v>148.08000000000001</v>
      </c>
      <c r="G6" s="3">
        <f t="shared" si="1"/>
        <v>31096.800000000003</v>
      </c>
      <c r="H6" s="3"/>
      <c r="I6" s="3" t="str">
        <f t="shared" ref="I6:I7" ca="1" si="3">IF(AND(H6="",$K$1&gt;=E6),"Напомнить","")</f>
        <v>Напомнить</v>
      </c>
      <c r="J6" s="7"/>
      <c r="K6" s="7"/>
    </row>
    <row r="7" spans="1:11" ht="15.5">
      <c r="A7" s="3" t="s">
        <v>10</v>
      </c>
      <c r="B7" s="3" t="s">
        <v>17</v>
      </c>
      <c r="C7" s="3">
        <v>39</v>
      </c>
      <c r="D7" s="4">
        <v>41321</v>
      </c>
      <c r="E7" s="4">
        <f t="shared" si="0"/>
        <v>41328</v>
      </c>
      <c r="F7" s="5">
        <f>VLOOKUP(B7,'[1]Ultramag SG2 безНДС 18.04.11'!$A$8:$C$27,3,0)</f>
        <v>83.32</v>
      </c>
      <c r="G7" s="3">
        <f t="shared" si="1"/>
        <v>3249.4799999999996</v>
      </c>
      <c r="H7" s="3"/>
      <c r="I7" s="3" t="str">
        <f t="shared" ca="1" si="3"/>
        <v>Напомнить</v>
      </c>
      <c r="J7" s="7"/>
      <c r="K7" s="7"/>
    </row>
  </sheetData>
  <conditionalFormatting sqref="H2">
    <cfRule type="expression" dxfId="8" priority="9">
      <formula>$H$2&lt;=$E$2</formula>
    </cfRule>
    <cfRule type="expression" dxfId="7" priority="4">
      <formula>$H$2&lt;=$E$2</formula>
    </cfRule>
  </conditionalFormatting>
  <conditionalFormatting sqref="H3:H4">
    <cfRule type="expression" dxfId="6" priority="8">
      <formula>$H$2&lt;=$E$2</formula>
    </cfRule>
  </conditionalFormatting>
  <conditionalFormatting sqref="H3">
    <cfRule type="expression" dxfId="5" priority="7">
      <formula>$H$2&lt;=$E$2</formula>
    </cfRule>
    <cfRule type="expression" dxfId="4" priority="6">
      <formula>$H$3&lt;=$E$3</formula>
    </cfRule>
    <cfRule type="expression" dxfId="3" priority="5">
      <formula>$H$3&gt;$E$3</formula>
    </cfRule>
    <cfRule type="expression" dxfId="2" priority="1">
      <formula>$H$3&gt;$E$3</formula>
    </cfRule>
  </conditionalFormatting>
  <conditionalFormatting sqref="H4">
    <cfRule type="expression" dxfId="1" priority="2">
      <formula>$H$2&lt;=$E$2</formula>
    </cfRule>
    <cfRule type="expression" dxfId="0" priority="3">
      <formula>$H$2&lt;=$E$2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</dc:creator>
  <cp:lastModifiedBy>Пользователь</cp:lastModifiedBy>
  <dcterms:created xsi:type="dcterms:W3CDTF">2022-10-15T20:08:08Z</dcterms:created>
  <dcterms:modified xsi:type="dcterms:W3CDTF">2022-10-28T15:09:10Z</dcterms:modified>
</cp:coreProperties>
</file>