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 Study\Master Degree\DADS\06._Summer_2022\DADS5001\2nd_Half\Final Project\II\"/>
    </mc:Choice>
  </mc:AlternateContent>
  <xr:revisionPtr revIDLastSave="0" documentId="13_ncr:1_{3A75DCF0-88AE-43AC-9468-DDEF40A50E91}" xr6:coauthVersionLast="47" xr6:coauthVersionMax="47" xr10:uidLastSave="{00000000-0000-0000-0000-000000000000}"/>
  <bookViews>
    <workbookView xWindow="-80" yWindow="-80" windowWidth="19360" windowHeight="10360" tabRatio="753" activeTab="2" xr2:uid="{00000000-000D-0000-FFFF-FFFF00000000}"/>
  </bookViews>
  <sheets>
    <sheet name="TH-BS 2-4" sheetId="14" r:id="rId1"/>
    <sheet name="TH-PL(3M) 5-6" sheetId="18" r:id="rId2"/>
    <sheet name="TH-PL(9M) 7-8" sheetId="22" r:id="rId3"/>
    <sheet name="TH-EQ(conso) 9" sheetId="19" r:id="rId4"/>
    <sheet name="TH-EQ(Separate) 10" sheetId="20" r:id="rId5"/>
    <sheet name="TH-CF 11-12" sheetId="23" r:id="rId6"/>
  </sheets>
  <definedNames>
    <definedName name="_xlnm._FilterDatabase" localSheetId="5" hidden="1">'TH-CF 11-12'!$A$73:$B$89</definedName>
    <definedName name="_xlnm._FilterDatabase" localSheetId="3" hidden="1">'TH-EQ(conso) 9'!$A$4:$U$22</definedName>
    <definedName name="_xlnm._FilterDatabase" localSheetId="4" hidden="1">'TH-EQ(Separate) 10'!$A$4:$J$28</definedName>
    <definedName name="AS2DocOpenMode" hidden="1">"AS2DocumentEdit"</definedName>
    <definedName name="AS2ReportLS" hidden="1">1</definedName>
    <definedName name="AS2SyncStepLS" hidden="1">0</definedName>
    <definedName name="AS2TickmarkLS" localSheetId="4" hidden="1">#REF!</definedName>
    <definedName name="AS2TickmarkLS" localSheetId="1" hidden="1">#REF!</definedName>
    <definedName name="AS2TickmarkLS" localSheetId="2" hidden="1">#REF!</definedName>
    <definedName name="AS2TickmarkLS" hidden="1">#REF!</definedName>
    <definedName name="AS2VersionLS" hidden="1">300</definedName>
    <definedName name="BG_Del" hidden="1">15</definedName>
    <definedName name="BG_Ins" hidden="1">4</definedName>
    <definedName name="BG_Mod" hidden="1">6</definedName>
    <definedName name="TextRefCopyRangeCount" hidden="1">129</definedName>
    <definedName name="ปก" localSheetId="1" hidden="1">#REF!</definedName>
    <definedName name="ปก" localSheetId="2" hidden="1">#REF!</definedName>
    <definedName name="ปก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22" l="1"/>
  <c r="F75" i="22"/>
  <c r="P15" i="19"/>
  <c r="J17" i="20" l="1"/>
  <c r="J13" i="20"/>
  <c r="J12" i="20"/>
  <c r="K24" i="23" l="1"/>
  <c r="K37" i="23" s="1"/>
  <c r="K42" i="23" s="1"/>
  <c r="I24" i="23"/>
  <c r="I37" i="23" s="1"/>
  <c r="I42" i="23" s="1"/>
  <c r="G24" i="23"/>
  <c r="G37" i="23" s="1"/>
  <c r="G42" i="23" s="1"/>
  <c r="E24" i="23"/>
  <c r="E37" i="23" l="1"/>
  <c r="E42" i="23" s="1"/>
  <c r="A105" i="23"/>
  <c r="K91" i="23"/>
  <c r="I91" i="23"/>
  <c r="G91" i="23"/>
  <c r="E91" i="23"/>
  <c r="K71" i="23"/>
  <c r="I71" i="23"/>
  <c r="G71" i="23"/>
  <c r="E71" i="23"/>
  <c r="G93" i="23" l="1"/>
  <c r="G97" i="23" s="1"/>
  <c r="K93" i="23"/>
  <c r="K97" i="23" s="1"/>
  <c r="E93" i="23"/>
  <c r="E97" i="23" s="1"/>
  <c r="I93" i="23"/>
  <c r="I97" i="23" s="1"/>
  <c r="P20" i="19"/>
  <c r="K80" i="14" l="1"/>
  <c r="T20" i="19"/>
  <c r="J67" i="22" l="1"/>
  <c r="A3" i="19" l="1"/>
  <c r="T15" i="19"/>
  <c r="H81" i="22"/>
  <c r="F81" i="22"/>
  <c r="H75" i="22"/>
  <c r="L67" i="22"/>
  <c r="H67" i="22"/>
  <c r="F67" i="22"/>
  <c r="A53" i="22"/>
  <c r="A50" i="22"/>
  <c r="A97" i="22" s="1"/>
  <c r="L32" i="22"/>
  <c r="J32" i="22"/>
  <c r="H32" i="22"/>
  <c r="F32" i="22"/>
  <c r="L19" i="22"/>
  <c r="J19" i="22"/>
  <c r="H19" i="22"/>
  <c r="A1" i="22"/>
  <c r="A51" i="22" s="1"/>
  <c r="L34" i="22" l="1"/>
  <c r="L40" i="22" s="1"/>
  <c r="L43" i="22" s="1"/>
  <c r="L69" i="22" s="1"/>
  <c r="J34" i="22"/>
  <c r="J40" i="22" s="1"/>
  <c r="J43" i="22" s="1"/>
  <c r="J69" i="22" s="1"/>
  <c r="F34" i="22"/>
  <c r="F40" i="22" s="1"/>
  <c r="F43" i="22" s="1"/>
  <c r="H34" i="22"/>
  <c r="H40" i="22" s="1"/>
  <c r="H43" i="22" s="1"/>
  <c r="H69" i="22" s="1"/>
  <c r="F69" i="22" l="1"/>
  <c r="L81" i="22"/>
  <c r="L75" i="22"/>
  <c r="J75" i="22"/>
  <c r="J81" i="22" s="1"/>
  <c r="J18" i="20" s="1"/>
  <c r="J22" i="19" l="1"/>
  <c r="H22" i="19"/>
  <c r="F22" i="19"/>
  <c r="D22" i="19"/>
  <c r="R17" i="19"/>
  <c r="N17" i="19"/>
  <c r="L17" i="19"/>
  <c r="J17" i="19"/>
  <c r="H17" i="19"/>
  <c r="F17" i="19"/>
  <c r="D17" i="19"/>
  <c r="P14" i="19"/>
  <c r="T14" i="19" s="1"/>
  <c r="L31" i="18"/>
  <c r="J31" i="18"/>
  <c r="F31" i="18"/>
  <c r="H31" i="18"/>
  <c r="L18" i="18"/>
  <c r="H18" i="18"/>
  <c r="F18" i="18"/>
  <c r="F33" i="18" s="1"/>
  <c r="J18" i="18"/>
  <c r="J33" i="18" l="1"/>
  <c r="J39" i="18" s="1"/>
  <c r="J42" i="18" s="1"/>
  <c r="H33" i="18"/>
  <c r="F73" i="18"/>
  <c r="M125" i="14"/>
  <c r="M137" i="14" s="1"/>
  <c r="I125" i="14"/>
  <c r="F20" i="20" l="1"/>
  <c r="D20" i="20"/>
  <c r="K125" i="14" s="1"/>
  <c r="P19" i="19"/>
  <c r="N22" i="19"/>
  <c r="L22" i="19"/>
  <c r="H73" i="18"/>
  <c r="H79" i="18"/>
  <c r="P17" i="19"/>
  <c r="P22" i="19" l="1"/>
  <c r="I137" i="14"/>
  <c r="D15" i="20"/>
  <c r="F15" i="20"/>
  <c r="G125" i="14" l="1"/>
  <c r="G137" i="14" s="1"/>
  <c r="L65" i="18"/>
  <c r="H65" i="18"/>
  <c r="F65" i="18"/>
  <c r="F79" i="18" s="1"/>
  <c r="A48" i="18"/>
  <c r="A93" i="18" s="1"/>
  <c r="A1" i="18"/>
  <c r="A49" i="18" s="1"/>
  <c r="A51" i="18"/>
  <c r="H39" i="18" l="1"/>
  <c r="H42" i="18" s="1"/>
  <c r="H67" i="18" s="1"/>
  <c r="J67" i="18"/>
  <c r="J73" i="18" s="1"/>
  <c r="L33" i="18"/>
  <c r="L39" i="18" s="1"/>
  <c r="L42" i="18" s="1"/>
  <c r="L67" i="18" s="1"/>
  <c r="L79" i="18" l="1"/>
  <c r="L73" i="18"/>
  <c r="F39" i="18"/>
  <c r="J79" i="18"/>
  <c r="A102" i="14"/>
  <c r="A50" i="14"/>
  <c r="T19" i="19"/>
  <c r="A30" i="19"/>
  <c r="A28" i="20" s="1"/>
  <c r="A3" i="20"/>
  <c r="A1" i="19"/>
  <c r="A1" i="20" s="1"/>
  <c r="F42" i="18" l="1"/>
  <c r="R22" i="19"/>
  <c r="F67" i="18" l="1"/>
  <c r="G140" i="14"/>
  <c r="T22" i="19"/>
  <c r="M80" i="14"/>
  <c r="G80" i="14"/>
  <c r="I80" i="14"/>
  <c r="I140" i="14"/>
  <c r="M140" i="14"/>
  <c r="M94" i="14"/>
  <c r="K94" i="14"/>
  <c r="I94" i="14"/>
  <c r="G94" i="14"/>
  <c r="I24" i="14"/>
  <c r="K24" i="14"/>
  <c r="M24" i="14"/>
  <c r="I43" i="14"/>
  <c r="K43" i="14"/>
  <c r="M43" i="14"/>
  <c r="G43" i="14"/>
  <c r="G24" i="14"/>
  <c r="M96" i="14" l="1"/>
  <c r="M142" i="14" s="1"/>
  <c r="I96" i="14"/>
  <c r="I142" i="14" s="1"/>
  <c r="G96" i="14"/>
  <c r="G142" i="14" s="1"/>
  <c r="K96" i="14"/>
  <c r="I45" i="14"/>
  <c r="M45" i="14"/>
  <c r="K45" i="14"/>
  <c r="G45" i="14"/>
  <c r="A149" i="14" l="1"/>
  <c r="A101" i="14"/>
  <c r="T17" i="19" l="1"/>
  <c r="J20" i="20" l="1"/>
  <c r="H20" i="20"/>
  <c r="K137" i="14" l="1"/>
  <c r="K140" i="14" s="1"/>
  <c r="K142" i="14" s="1"/>
  <c r="J15" i="20" l="1"/>
  <c r="H15" i="20"/>
</calcChain>
</file>

<file path=xl/sharedStrings.xml><?xml version="1.0" encoding="utf-8"?>
<sst xmlns="http://schemas.openxmlformats.org/spreadsheetml/2006/main" count="520" uniqueCount="254">
  <si>
    <t>-</t>
  </si>
  <si>
    <t>สินทรัพย์</t>
  </si>
  <si>
    <t>สินทรัพย์ไม่หมุนเวียน</t>
  </si>
  <si>
    <t>รวมสินทรัพย์</t>
  </si>
  <si>
    <t>หมายเหตุ</t>
  </si>
  <si>
    <t>หนี้สินหมุนเวียน</t>
  </si>
  <si>
    <t>หนี้สินไม่หมุนเวียน</t>
  </si>
  <si>
    <t>รวมหนี้สิน</t>
  </si>
  <si>
    <t>ทุนเรือนหุ้น</t>
  </si>
  <si>
    <t>รายได้</t>
  </si>
  <si>
    <t>รวมรายได้</t>
  </si>
  <si>
    <t>ต้นทุนการให้บริการ</t>
  </si>
  <si>
    <t>ต้นทุนขาย</t>
  </si>
  <si>
    <t>31 ธันวาคม</t>
  </si>
  <si>
    <t>สินทรัพย์หมุนเวียน</t>
  </si>
  <si>
    <t>สินทรัพย์หมุนเวียนอื่น</t>
  </si>
  <si>
    <t>หนี้สินไม่หมุนเวียนอื่น</t>
  </si>
  <si>
    <t>เงินสดและรายการเทียบเท่าเงินสด</t>
  </si>
  <si>
    <t>รวมสินทรัพย์หมุนเวียน</t>
  </si>
  <si>
    <t>รวมสินทรัพย์ไม่หมุนเวียน</t>
  </si>
  <si>
    <t>รวมหนี้สินหมุนเวียน</t>
  </si>
  <si>
    <t>รวมหนี้สินไม่หมุนเวียน</t>
  </si>
  <si>
    <t>ภาษีเงินได้ค้างจ่าย</t>
  </si>
  <si>
    <t>รวม</t>
  </si>
  <si>
    <t>กระแสเงินสดจากกิจกรรมลงทุน</t>
  </si>
  <si>
    <t>กระแสเงินสดจากกิจกรรมจัดหาเงิน</t>
  </si>
  <si>
    <t>งบแสดงฐานะการเงิน</t>
  </si>
  <si>
    <t>ส่วนได้เสียที่ไม่มีอำนาจควบคุม</t>
  </si>
  <si>
    <t>งบกำไรขาดทุนเบ็ดเสร็จ (ยังไม่ได้ตรวจสอบ)</t>
  </si>
  <si>
    <t>งบกระแสเงินสด (ยังไม่ได้ตรวจสอบ)</t>
  </si>
  <si>
    <t>ทุนจดทะเบียน</t>
  </si>
  <si>
    <t>ข้อมูลทางการเงินรวม</t>
  </si>
  <si>
    <t>หนี้สินภาษีเงินได้รอการตัดบัญชี</t>
  </si>
  <si>
    <t>และชำระแล้ว</t>
  </si>
  <si>
    <t>งบการเงิน</t>
  </si>
  <si>
    <t>ข้อมูลทางการเงินเฉพาะกิจการ</t>
  </si>
  <si>
    <t>การเปลี่ยนแปลง</t>
  </si>
  <si>
    <t>หนี้สินและส่วนของเจ้าของ</t>
  </si>
  <si>
    <t>ส่วนของเจ้าของ</t>
  </si>
  <si>
    <t>ต้นทุนทางการเงิน</t>
  </si>
  <si>
    <t>งบแสดงการเปลี่ยนแปลงส่วนของเจ้าของ (ยังไม่ได้ตรวจสอบ)</t>
  </si>
  <si>
    <t>ทุนที่ออก</t>
  </si>
  <si>
    <t>กระแสเงินสดจากกิจกรรมดำเนินงาน</t>
  </si>
  <si>
    <r>
      <t xml:space="preserve">งบแสดงฐานะการเงิน </t>
    </r>
    <r>
      <rPr>
        <sz val="13"/>
        <rFont val="Browallia New"/>
        <family val="2"/>
      </rPr>
      <t>(ต่อ)</t>
    </r>
  </si>
  <si>
    <t>สินทรัพย์สิทธิการใช้</t>
  </si>
  <si>
    <t>หนี้สินตามสัญญาเช่า</t>
  </si>
  <si>
    <r>
      <t>หนี้สินและส่วนของเจ้าของ</t>
    </r>
    <r>
      <rPr>
        <sz val="13"/>
        <rFont val="Browallia New"/>
        <family val="2"/>
      </rPr>
      <t xml:space="preserve"> (ต่อ)</t>
    </r>
  </si>
  <si>
    <t>เงินสดจ่ายชำระหนี้สินตามสัญญาเช่า</t>
  </si>
  <si>
    <t>พ.ศ. 2564</t>
  </si>
  <si>
    <t>ทุนสำรอง</t>
  </si>
  <si>
    <t>ในบริษัทย่อย</t>
  </si>
  <si>
    <t>พ.ศ. 2565</t>
  </si>
  <si>
    <t>ต้นทุนการให้บริการรอการรับรู้</t>
  </si>
  <si>
    <t>เงินให้กู้ยืมระยะสั้นแก่บริษัทที่เกี่ยวข้องกัน</t>
  </si>
  <si>
    <t>สินค้าคงเหลือ</t>
  </si>
  <si>
    <t>สินทรัพย์อนุพันธ์หมุนเวียน</t>
  </si>
  <si>
    <t>เงินฝากสถาบันการเงินที่ติดภาระค้ำประกัน</t>
  </si>
  <si>
    <t>เงินลงทุนในบริษัทร่วม</t>
  </si>
  <si>
    <t>เงินลงทุนในบริษัทย่อย</t>
  </si>
  <si>
    <t>เงินให้กู้ยืมระยะยาวแก่บริษัทที่เกี่ยวข้องกัน</t>
  </si>
  <si>
    <t>อสังหาริมทรัพย์เพื่อการลงทุน</t>
  </si>
  <si>
    <t>ที่ดิน อาคารและอุปกรณ์</t>
  </si>
  <si>
    <t>ค่าความนิยม</t>
  </si>
  <si>
    <t>เงินจ่ายล่วงหน้าสำหรับการซื้อสินทรัพย์ถาวร</t>
  </si>
  <si>
    <t>สินทรัพย์อนุพันธ์ไม่หมุนเวียน</t>
  </si>
  <si>
    <t xml:space="preserve">สินทรัพย์ไม่หมุนเวียนอื่น </t>
  </si>
  <si>
    <t>เงินเบิกเกินบัญชีและเงินกู้ยืมระยะสั้น</t>
  </si>
  <si>
    <t>จากสถาบันการเงิน</t>
  </si>
  <si>
    <t>เงินกู้ยืมระยะสั้นอื่น</t>
  </si>
  <si>
    <t xml:space="preserve">หนี้สินหมุนเวียนอื่น </t>
  </si>
  <si>
    <t>เงินกู้ยืมระยะยาวจากสถาบันการเงิน</t>
  </si>
  <si>
    <t>เงินกู้ยืมระยะยาวจากบริษัทที่เกี่ยวข้องกัน</t>
  </si>
  <si>
    <t>เงินกู้ยืมระยะยาวอื่น</t>
  </si>
  <si>
    <t>หุ้นกู้</t>
  </si>
  <si>
    <t>ทุนที่ออกและชำระแล้ว</t>
  </si>
  <si>
    <t>ส่วนปรับปรุงทุนจากการซื้อธุรกิจแบบย้อนกลับ</t>
  </si>
  <si>
    <t>การถือหุ้นในบริษัทย่อย</t>
  </si>
  <si>
    <t>จัดสรรแล้ว - ทุนสำรองตามกฎหมาย</t>
  </si>
  <si>
    <t>ยังไม่ได้จัดสรร</t>
  </si>
  <si>
    <t>รายได้จากการขาย</t>
  </si>
  <si>
    <t>รายได้จากการให้บริการ</t>
  </si>
  <si>
    <t>รายได้ค่าเช่า</t>
  </si>
  <si>
    <t xml:space="preserve">รายได้อื่น </t>
  </si>
  <si>
    <t>ต้นทุนการให้เช่า</t>
  </si>
  <si>
    <t>ส่วนเกินจาก</t>
  </si>
  <si>
    <t>ผลต่างของ</t>
  </si>
  <si>
    <t>ส่วนปรับปรุง</t>
  </si>
  <si>
    <t>ตามกฎหมาย</t>
  </si>
  <si>
    <t>อัตราแลกเปลี่ยน</t>
  </si>
  <si>
    <t>ทุนจากการซื้อ</t>
  </si>
  <si>
    <t>สัดส่วนการถือหุ้น</t>
  </si>
  <si>
    <t>จากการแปลงค่า</t>
  </si>
  <si>
    <t>ส่วนของ</t>
  </si>
  <si>
    <t>ธุรกิจแบบย้อนกลับ</t>
  </si>
  <si>
    <t>จัดสรร</t>
  </si>
  <si>
    <t>กำไรเบ็ดเสร็จสำหรับงวด</t>
  </si>
  <si>
    <t>ที่ออกและ</t>
  </si>
  <si>
    <t>ส่วนของผู้ถือหุ้น</t>
  </si>
  <si>
    <t>ชำระแล้ว</t>
  </si>
  <si>
    <t>ค่าเสื่อมราคา</t>
  </si>
  <si>
    <t>เงินสดจ่ายค่าซื้อสินทรัพย์ไม่มีตัวตน</t>
  </si>
  <si>
    <t>เงินสดรับจากเงินกู้ยืมระยะยาวอื่น</t>
  </si>
  <si>
    <t>ผลต่างของอัตราแลกเปลี่ยนจาก</t>
  </si>
  <si>
    <t>การแปลงค่างบการเงิน</t>
  </si>
  <si>
    <t>บาท</t>
  </si>
  <si>
    <t>หมายเหตุประกอบข้อมูลทางการเงินเป็นส่วนหนึ่งของข้อมูลทางการเงินระหว่างกาลนี้</t>
  </si>
  <si>
    <t>ลูกหนี้การค้าและลูกหนี้อื่น</t>
  </si>
  <si>
    <t>ที่ติดภาระค้ำประกัน</t>
  </si>
  <si>
    <t>เงินฝากสถาบันการเงินหมุนเวียน</t>
  </si>
  <si>
    <t>หุ้นสามัญจำนวน 15,875,206,607 หุ้น</t>
  </si>
  <si>
    <t>มูลค่าที่ตราไว้หุ้นละ 1 บาท</t>
  </si>
  <si>
    <t>หุ้นสามัญ 11,906,404,956 หุ้น</t>
  </si>
  <si>
    <t>มูลค่าที่ชำระแล้วหุ้นละ 1 บาท</t>
  </si>
  <si>
    <t>การควบคุมเดียวกัน</t>
  </si>
  <si>
    <t>ส่วนต่ำกว่าทุนจากการรวมกิจการภายใต้</t>
  </si>
  <si>
    <t>ส่วนเกินทุนจากการเปลี่ยนแปลงสัดส่วน</t>
  </si>
  <si>
    <t>รวมส่วนของผู้เป็นเจ้าของของบริษัทใหญ่</t>
  </si>
  <si>
    <t>รวมส่วนของเจ้าของ</t>
  </si>
  <si>
    <t>รวมหนี้สินและส่วนของเจ้าของ</t>
  </si>
  <si>
    <t>เจ้าหนี้การค้าและเจ้าหนี้อื่น</t>
  </si>
  <si>
    <t>ภายในหนึ่งปี</t>
  </si>
  <si>
    <t>หนี้สินตามสัญญาเช่าส่วนที่ถึงกำหนดชำระ</t>
  </si>
  <si>
    <t>ส่วนที่ถึงกำหนดชำระภายในหนึ่งปี</t>
  </si>
  <si>
    <t>ต้นทุน</t>
  </si>
  <si>
    <t xml:space="preserve">ค่าใช้จ่ายในการบริหาร     </t>
  </si>
  <si>
    <t>รายการที่จะจัดประเภทรายการใหม่</t>
  </si>
  <si>
    <t>ไปยังกำไรหรือขาดทุนในภายหลัง</t>
  </si>
  <si>
    <t>รวมรายการที่จะจัดประเภทรายการใหม่</t>
  </si>
  <si>
    <t>กำไร(ขาดทุน)ก่อนภาษีเงินได้</t>
  </si>
  <si>
    <t>กำไร(ขาดทุน)สำหรับงวด</t>
  </si>
  <si>
    <t>กำไร(ขาดทุน)เบ็ดเสร็จรวมสำหรับงวด</t>
  </si>
  <si>
    <t>การแบ่งปันกำไร(ขาดทุน)</t>
  </si>
  <si>
    <t>บริษัท สตาร์ค คอร์เปอเรชั่น จำกัด (มหาชน)</t>
  </si>
  <si>
    <t>ส่วนของผู้เป็นเจ้าของของบริษัทใหญ่</t>
  </si>
  <si>
    <t>ส่วนต่ำกว่าทุน</t>
  </si>
  <si>
    <t>จากการรวม</t>
  </si>
  <si>
    <t>ธุรกิจภายใต้การ</t>
  </si>
  <si>
    <t>ควบคุมเดียวกัน</t>
  </si>
  <si>
    <t>กำไร(ขาดทุน)สะสม</t>
  </si>
  <si>
    <t>รวมส่วนของ</t>
  </si>
  <si>
    <t>ผู้เป็นเจ้าของ</t>
  </si>
  <si>
    <t>ของบริษัทใหญ่</t>
  </si>
  <si>
    <t>อำนาจควบคุม</t>
  </si>
  <si>
    <t>เจ้าของ</t>
  </si>
  <si>
    <t>ส่วนได้เสียที่ไม่มี</t>
  </si>
  <si>
    <t>(ยังไม่ได้ตรวจสอบ)</t>
  </si>
  <si>
    <t>(ตรวจสอบแล้ว)</t>
  </si>
  <si>
    <t>รายการปรับปรุง</t>
  </si>
  <si>
    <t>การเปลี่ยนแปลงของสินทรัพย์และหนี้สินดำเนินงาน:</t>
  </si>
  <si>
    <t>- ต้นทุนการให้บริการรอการรับรู้</t>
  </si>
  <si>
    <t>- สินค้าคงเหลือ</t>
  </si>
  <si>
    <t>- สินทรัพย์ไม่หมุนเวียนอื่น</t>
  </si>
  <si>
    <t>- สินทรัพย์หมุนเวียนอื่น</t>
  </si>
  <si>
    <t>- หนี้สินหมุนเวียนอื่น</t>
  </si>
  <si>
    <t>- หนี้สินไม่หมุนเวียนอื่น</t>
  </si>
  <si>
    <t>เงินสดและรายการเทียบเท่าเงินสดต้นงวด</t>
  </si>
  <si>
    <t>เงินสดและรายการเทียบเท่าเงินสดสิ้นงวด</t>
  </si>
  <si>
    <t>กำไรสะสม</t>
  </si>
  <si>
    <t>สินทรัพย์ไม่มีตัวตน</t>
  </si>
  <si>
    <t>สินทรัพย์ภาษีเงินได้รอการตัดบัญชี</t>
  </si>
  <si>
    <t>ขาดทุนเบ็ดเสร็จสำหรับงวด</t>
  </si>
  <si>
    <t>ภาระผูกพันผลประโยชน์พนักงาน</t>
  </si>
  <si>
    <t>กำไร(ขาดทุน)เบ็ดเสร็จอื่น</t>
  </si>
  <si>
    <t>กำไร(ขาดทุน)สุทธิสำหรับงวด</t>
  </si>
  <si>
    <t>การแบ่งปันกำไร(ขาดทุน)เบ็ดเสร็จ</t>
  </si>
  <si>
    <t>กำไร(ขาดทุน)ต่อหุ้น</t>
  </si>
  <si>
    <t>กำไร(ขาดทุน)ต่อหุ้นขั้นพื้นฐาน (บาท)</t>
  </si>
  <si>
    <t>ยอดต้นงวด วันที่ 1 มกราคม พ.ศ. 2564</t>
  </si>
  <si>
    <t>ยอดต้นงวด วันที่ 1 มกราคม พ.ศ. 2565</t>
  </si>
  <si>
    <t xml:space="preserve">ยอดต้นงวด วันที่ 1 มกราคม พ.ศ. 2565 </t>
  </si>
  <si>
    <t>ขาดทุนจากการลดลงของมูลค่าสินค้าคงเหลือ</t>
  </si>
  <si>
    <t>- เจ้าหนี้การค้าและเจ้าหนี้อื่น</t>
  </si>
  <si>
    <t>- จ่ายภาระผูกพันผลประโยชน์พนักงาน</t>
  </si>
  <si>
    <t>เงินสดสุทธิ(ใช้ไปใน)ได้มาจากกิจกรรมดำเนินงาน</t>
  </si>
  <si>
    <t xml:space="preserve">เงินสดและรายการเทียบเท่าเงินสด(ลดลง)เพิ่มขึ้นสุทธิ </t>
  </si>
  <si>
    <t>- สินทรัพย์ทางการเงินอื่น</t>
  </si>
  <si>
    <t>- ลูกหนี้การค้าและลูกหนี้อื่น</t>
  </si>
  <si>
    <t>เงินสดจ่ายซื้อที่ดิน อาคารและอุปกรณ์</t>
  </si>
  <si>
    <t>ส่วนเกินทุนอื่น</t>
  </si>
  <si>
    <t>ส่วนที่เป็นของบริษัทใหญ่</t>
  </si>
  <si>
    <t>ยังไม่ได้</t>
  </si>
  <si>
    <r>
      <t xml:space="preserve">งบแสดงการเปลี่ยนแปลงส่วนของเจ้าของ (ยังไม่ได้ตรวจสอบ) </t>
    </r>
    <r>
      <rPr>
        <sz val="13"/>
        <rFont val="Browallia New"/>
        <family val="2"/>
      </rPr>
      <t>(ต่อ)</t>
    </r>
  </si>
  <si>
    <r>
      <rPr>
        <u/>
        <sz val="13"/>
        <rFont val="Browallia New"/>
        <family val="2"/>
      </rPr>
      <t>หัก</t>
    </r>
    <r>
      <rPr>
        <sz val="13"/>
        <rFont val="Browallia New"/>
        <family val="2"/>
      </rPr>
      <t xml:space="preserve">  ดอกเบี้ยจ่าย</t>
    </r>
  </si>
  <si>
    <t xml:space="preserve">      จ่ายภาษีเงินได้</t>
  </si>
  <si>
    <t>ขาดทุนจากการตัดจำหน่ายอุปกรณ์</t>
  </si>
  <si>
    <r>
      <rPr>
        <u/>
        <sz val="13"/>
        <rFont val="Browallia New"/>
        <family val="2"/>
      </rPr>
      <t>บวก</t>
    </r>
    <r>
      <rPr>
        <sz val="13"/>
        <rFont val="Browallia New"/>
        <family val="2"/>
      </rPr>
      <t xml:space="preserve"> ดอกเบี้ยรับ</t>
    </r>
  </si>
  <si>
    <t>จัดสรรแล้ว -</t>
  </si>
  <si>
    <t>เงินฝากสถาบันการเงินที่ติดภาระค้ำประกันลดลง(เพิ่มขึ้น)</t>
  </si>
  <si>
    <t>ค่าลิขสิทธิ์</t>
  </si>
  <si>
    <t>รายได้ทางการเงิน</t>
  </si>
  <si>
    <t>เงินตราต่างประเทศ - สุทธิ</t>
  </si>
  <si>
    <t>ขาดทุนจากอัตราแลกเปลี่ยน</t>
  </si>
  <si>
    <t>รวมค่าใช้จ่าย</t>
  </si>
  <si>
    <t>18</t>
  </si>
  <si>
    <t>ค่าตัดจำหน่ายค่าลิขสิทธิ์และสินทรัพย์ไม่มีตัวตน</t>
  </si>
  <si>
    <t>เงินปันผลรับ</t>
  </si>
  <si>
    <t>เงินปันผลรับจากเงินลงทุนในบริษัทร่วม</t>
  </si>
  <si>
    <t>กำไรจากอัตราแลกเปลี่ยนเงินตราต่างประเทศ - สุทธิ</t>
  </si>
  <si>
    <t>17</t>
  </si>
  <si>
    <t>11, 12 , 13</t>
  </si>
  <si>
    <t>16</t>
  </si>
  <si>
    <t>หุ้นกู้ส่วนที่ถึงกำหนดชำระภายในหนึ่งปี</t>
  </si>
  <si>
    <t>หนี้สินอนุพันธ์ไม่หมุนเวียน</t>
  </si>
  <si>
    <t>ส่วนแบ่งขาดทุนจากเงินลงทุนในบริษัทร่วม</t>
  </si>
  <si>
    <t>เงินสดจ่ายซื้อเงินลงทุนในบริษัทย่อย</t>
  </si>
  <si>
    <t>เงินสดรับจากเงินให้กู้ยืมระยะสั้นแก่บริษัทที่เกี่ยวข้องกัน</t>
  </si>
  <si>
    <t>เงินสดสุทธิใช้ไปในกิจกรรมลงทุน</t>
  </si>
  <si>
    <t>เงินสดรับจากเงินกู้ยืมระยะสั้นจากบริษัทที่เกี่ยวข้องกัน</t>
  </si>
  <si>
    <t>เงินสดรับจากเงินกู้ยืมระยะสั้นอื่น</t>
  </si>
  <si>
    <t>รายการที่ไม่ใช่เงินสดที่มีสาระสำคัญ</t>
  </si>
  <si>
    <t>ซื้อที่ดิน อาคารและอุปกรณ์โดยยังมิได้ชำระเงิน</t>
  </si>
  <si>
    <t>ซื้อลิขสิทธิ์โดยยังมิได้ชำระเงิน</t>
  </si>
  <si>
    <t>การเพิ่มขึ้นของสินทรัพย์สิทธิการใช้จากหนี้สินสัญญาเช่า</t>
  </si>
  <si>
    <t>เงินสดรับจากเงินกู้ยืมระยะยาวจากสถาบันการเงิน</t>
  </si>
  <si>
    <t>เงินสดรับจากเงินให้กู้ยืมระยะยาวแก่บริษัทที่เกี่ยวข้องกัน</t>
  </si>
  <si>
    <r>
      <t xml:space="preserve">งบกำไรขาดทุนเบ็ดเสร็จ (ยังไม่ได้ตรวจสอบ) </t>
    </r>
    <r>
      <rPr>
        <sz val="13"/>
        <rFont val="Browallia New"/>
        <family val="2"/>
      </rPr>
      <t>(ต่อ)</t>
    </r>
  </si>
  <si>
    <t>22.4</t>
  </si>
  <si>
    <t>เงินสดรับจากหุ้นกู้สุทธิ</t>
  </si>
  <si>
    <t>เงินสดจ่ายคืนเงินกู้ยืมระยะยาวอื่น</t>
  </si>
  <si>
    <t>เงินสดจ่ายคืนเงินกู้ยืมระยะสั้นจากบริษัทที่เกี่ยวข้องกัน</t>
  </si>
  <si>
    <t>เงินสดจ่ายคืนเงินกู้ยืมระยะสั้นอื่น</t>
  </si>
  <si>
    <t>เงินสดจ่ายคืนเงินกู้ยืมระยะสั้นจากบุคคลที่เกี่ยวข้องกัน</t>
  </si>
  <si>
    <t>เงินสดจ่ายคืนเงินกู้ยืมระยะยาวจากสถาบันการเงิน</t>
  </si>
  <si>
    <t>เงินสดจ่ายคืนเงินกู้ยืมระยะยาวจากบริษัทที่เกี่ยวข้องกัน</t>
  </si>
  <si>
    <t>เงินสดจ่ายให้กู้ยืมระยะสั้นแก่บริษัทที่เกี่ยวข้องกัน</t>
  </si>
  <si>
    <r>
      <t xml:space="preserve">งบกระแสเงินสด (ยังไม่ได้ตรวจสอบ) </t>
    </r>
    <r>
      <rPr>
        <sz val="13"/>
        <rFont val="Browallia New"/>
        <family val="2"/>
      </rPr>
      <t>(ต่อ)</t>
    </r>
  </si>
  <si>
    <t>ภาษีเงินได้</t>
  </si>
  <si>
    <t>เงินสดรับจากเงินเบิกเกินบัญชีและเงินกู้ยืมระยะสั้นจากสถาบันการเงิน</t>
  </si>
  <si>
    <t>เงินสดจ่ายชำระเงินเบิกเกินบัญชีและเงินกู้ยืมระยะสั้นจากสถาบันการเงิน</t>
  </si>
  <si>
    <t>กำไร(ขาดทุน)เบ็ดเสร็จสำหรับงวด</t>
  </si>
  <si>
    <t>(กำไร)ขาดทุนจากอัตราแลกเปลี่ยนเงินตราต่างประเทศ</t>
  </si>
  <si>
    <t xml:space="preserve">   ที่ยังไม่เกิดขึ้นจริง</t>
  </si>
  <si>
    <t>ณ วันที่ 30 กันยายน พ.ศ. 2565</t>
  </si>
  <si>
    <t>30 กันยายน</t>
  </si>
  <si>
    <t>สำหรับงวดสามเดือนสิ้นสุดวันที่ 30 กันยายน พ.ศ. 2565</t>
  </si>
  <si>
    <t>ยอดสิ้นงวด วันที่ 30 กันยายน พ.ศ. 2564</t>
  </si>
  <si>
    <t>ยอดสิ้นงวด วันที่ 30 กันยายน พ.ศ. 2565</t>
  </si>
  <si>
    <t>สำหรับงวดเก้าเดือนสิ้นสุดวันที่ 30 กันยายน พ.ศ. 2565</t>
  </si>
  <si>
    <t>เงินสดจ่ายชำระเงินกู้ยืมระยะสั้นบริษัทที่เกี่ยวข้องกัน</t>
  </si>
  <si>
    <t>ผลกระทบจากอัตราแลกเปลี่ยนของเงินตราต่างประเทศคงเหลือสิ้นงวด</t>
  </si>
  <si>
    <t>หนี้สินอนุพันธ์หมุนเวียน</t>
  </si>
  <si>
    <t>ค่าใช้จ่ายในการขาย</t>
  </si>
  <si>
    <t>เงินกู้ยืมระยะสั้นจากบุคคลที่เกี่ยวข้องกัน</t>
  </si>
  <si>
    <t>เงินสดรับจากเงินกู้ยืมระยะสั้นจากบุคคลที่เกี่ยวข้องกัน</t>
  </si>
  <si>
    <t>(ขาดทุน)กำไรจากการวัดมูลค่ายุติธรรมของสัญญาอนุพันธ์</t>
  </si>
  <si>
    <t>กำไร(ขาดทุน)จากกิจกรรมดำเนินงาน</t>
  </si>
  <si>
    <t>ผลขาดทุนด้านเครดิตที่คาดว่าจะเกิดขึ้น</t>
  </si>
  <si>
    <t>(ผลขาดทุน)กลับรายการด้านเครดิตที่คาดว่าจะเกิดขึ้น</t>
  </si>
  <si>
    <t>ผลขาดทุนด้านเครดิตที่คาดว่าจะเกิดขึ้น(กลับรายการ)</t>
  </si>
  <si>
    <t>ขาดทุน(กำไร)จากการวัดมูลค่ายุติธรรมของสัญญาอนุพันธ์</t>
  </si>
  <si>
    <t>เงินสดได้มาจาก(ใช้ไปใน)การดำเนินงาน</t>
  </si>
  <si>
    <t>เงินจ่ายล่วงหน้าสำหรับการซื้อสินทรัพย์ถาวรลดลง(เพิ่มขึ้น)</t>
  </si>
  <si>
    <t>เงินสดสุทธิได้มาจากกิจกรรมจัดหาเงิน</t>
  </si>
  <si>
    <t>กำไรตัวเลข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</si>
</sst>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3" formatCode="_-* #,##0.00_-;\-* #,##0.00_-;_-* &quot;-&quot;??_-;_-@_-"/>
    <numFmt numFmtId="187" formatCode="_(* #,##0_);_(* \(#,##0\);_(* &quot;-&quot;_);_(@_)"/>
    <numFmt numFmtId="188" formatCode="_(* #,##0.00_);_(* \(#,##0.00\);_(* &quot;-&quot;??_);_(@_)"/>
    <numFmt numFmtId="189" formatCode="#,##0;\(#,##0\)"/>
    <numFmt numFmtId="190" formatCode="#,##0.00;\(#,##0.00\)"/>
    <numFmt numFmtId="191" formatCode="_(* #,##0_);_(* \(#,##0\);_(* &quot;-&quot;??_);_(@_)"/>
    <numFmt numFmtId="192" formatCode="#,##0;\(#,##0\);&quot;-&quot;;@"/>
    <numFmt numFmtId="193" formatCode="_-* #,##0.00\ _€_-;\-* #,##0.00\ _€_-;_-* &quot;-&quot;??\ _€_-;_-@_-"/>
    <numFmt numFmtId="194" formatCode="_-* #,##0_-;\-* #,##0_-;_-* &quot;-&quot;??_-;_-@_-"/>
    <numFmt numFmtId="195" formatCode="\-"/>
    <numFmt numFmtId="196" formatCode="0.0"/>
    <numFmt numFmtId="197" formatCode="_(* #,##0_);_(* \(#,##0\);_(* &quot;-&quot;????_);_(@_)"/>
    <numFmt numFmtId="198" formatCode="#,##0;\(#,##0\);\-"/>
    <numFmt numFmtId="199" formatCode="#,##0.00000;\(#,##0.00000\);\-"/>
    <numFmt numFmtId="200" formatCode="_-* #,##0.00\ &quot;€&quot;_-;\-* #,##0.00\ &quot;€&quot;_-;_-* &quot;-&quot;??\ &quot;€&quot;_-;_-@_-"/>
  </numFmts>
  <fonts count="39" x14ac:knownFonts="1">
    <font>
      <sz val="14"/>
      <name val="Cordia New"/>
      <charset val="222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4"/>
      <name val="Cordia New"/>
      <family val="2"/>
    </font>
    <font>
      <b/>
      <sz val="13"/>
      <name val="Browallia New"/>
      <family val="2"/>
    </font>
    <font>
      <sz val="13"/>
      <name val="Browallia New"/>
      <family val="2"/>
    </font>
    <font>
      <sz val="10"/>
      <color theme="1"/>
      <name val="Arial Unicode MS"/>
      <family val="2"/>
    </font>
    <font>
      <sz val="9"/>
      <name val="Arial"/>
      <family val="2"/>
    </font>
    <font>
      <u/>
      <sz val="10"/>
      <color theme="10"/>
      <name val="Georgia"/>
      <family val="1"/>
    </font>
    <font>
      <u/>
      <sz val="10"/>
      <color theme="10"/>
      <name val="Arial"/>
      <family val="2"/>
    </font>
    <font>
      <sz val="14"/>
      <name val="BrowalliaUPC"/>
      <family val="2"/>
      <charset val="222"/>
    </font>
    <font>
      <sz val="10"/>
      <color theme="1"/>
      <name val="Arial"/>
      <family val="2"/>
    </font>
    <font>
      <sz val="10"/>
      <name val="Arial"/>
      <family val="2"/>
    </font>
    <font>
      <u/>
      <sz val="9"/>
      <color theme="10"/>
      <name val="Arial"/>
      <family val="2"/>
    </font>
    <font>
      <sz val="14"/>
      <name val="AngsanaUPC"/>
      <family val="1"/>
    </font>
    <font>
      <sz val="14"/>
      <name val="AngsanaUPC"/>
      <family val="1"/>
      <charset val="222"/>
    </font>
    <font>
      <sz val="11"/>
      <color theme="1"/>
      <name val="Arial"/>
      <family val="2"/>
    </font>
    <font>
      <u/>
      <sz val="10"/>
      <color rgb="FF0000FF"/>
      <name val="Georgia"/>
      <family val="1"/>
    </font>
    <font>
      <sz val="14"/>
      <name val="BrowalliaUPC"/>
      <family val="2"/>
    </font>
    <font>
      <u/>
      <sz val="8.4"/>
      <color indexed="12"/>
      <name val="AngsanaUPC"/>
      <family val="1"/>
      <charset val="222"/>
    </font>
    <font>
      <sz val="12"/>
      <name val="Cordia New"/>
      <family val="2"/>
    </font>
    <font>
      <sz val="11"/>
      <color theme="1"/>
      <name val="Tahoma"/>
      <family val="2"/>
      <charset val="222"/>
      <scheme val="minor"/>
    </font>
    <font>
      <u/>
      <sz val="11"/>
      <color theme="10"/>
      <name val="Tahoma"/>
      <family val="2"/>
      <charset val="222"/>
      <scheme val="minor"/>
    </font>
    <font>
      <u/>
      <sz val="10"/>
      <color rgb="FF7A1818"/>
      <name val="Georgia"/>
      <family val="1"/>
    </font>
    <font>
      <sz val="14"/>
      <name val="AngsanaUPC"/>
      <family val="1"/>
    </font>
    <font>
      <sz val="16"/>
      <name val="FreesiaUPC"/>
      <family val="2"/>
    </font>
    <font>
      <sz val="11"/>
      <color theme="0"/>
      <name val="Tahoma"/>
      <family val="2"/>
      <charset val="222"/>
      <scheme val="minor"/>
    </font>
    <font>
      <sz val="14"/>
      <name val="BrowalliaUPC"/>
      <family val="2"/>
    </font>
    <font>
      <i/>
      <sz val="13"/>
      <name val="Browallia New"/>
      <family val="2"/>
    </font>
    <font>
      <sz val="14"/>
      <name val="Cordia New"/>
      <family val="2"/>
    </font>
    <font>
      <u/>
      <sz val="13"/>
      <name val="Browallia New"/>
      <family val="2"/>
    </font>
    <font>
      <u/>
      <sz val="10"/>
      <color rgb="FF0563C1"/>
      <name val="Georgia"/>
      <family val="1"/>
    </font>
    <font>
      <sz val="10"/>
      <name val="Cordia New"/>
      <family val="2"/>
    </font>
    <font>
      <sz val="13"/>
      <color theme="1"/>
      <name val="Browallia New"/>
      <family val="2"/>
    </font>
    <font>
      <sz val="13"/>
      <color rgb="FFFF0000"/>
      <name val="Browallia New"/>
      <family val="2"/>
    </font>
    <font>
      <b/>
      <sz val="13"/>
      <color rgb="FFFF0000"/>
      <name val="Browallia New"/>
      <family val="2"/>
    </font>
  </fonts>
  <fills count="5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theme="5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242">
    <xf numFmtId="0" fontId="0" fillId="0" borderId="0"/>
    <xf numFmtId="188" fontId="6" fillId="0" borderId="0" applyFont="0" applyFill="0" applyBorder="0" applyAlignment="0" applyProtection="0"/>
    <xf numFmtId="0" fontId="9" fillId="0" borderId="0"/>
    <xf numFmtId="0" fontId="9" fillId="0" borderId="0"/>
    <xf numFmtId="0" fontId="11" fillId="0" borderId="5" applyNumberFormat="0" applyFill="0" applyAlignment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43" fontId="9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7" fillId="0" borderId="0"/>
    <xf numFmtId="43" fontId="14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6" fillId="0" borderId="0"/>
    <xf numFmtId="0" fontId="17" fillId="0" borderId="0"/>
    <xf numFmtId="0" fontId="9" fillId="0" borderId="0"/>
    <xf numFmtId="0" fontId="18" fillId="0" borderId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9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>
      <protection locked="0"/>
    </xf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0" fontId="18" fillId="0" borderId="0"/>
    <xf numFmtId="43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7" fillId="0" borderId="0"/>
    <xf numFmtId="9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6" fillId="0" borderId="0"/>
    <xf numFmtId="0" fontId="17" fillId="0" borderId="0"/>
    <xf numFmtId="0" fontId="17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15" fillId="0" borderId="0"/>
    <xf numFmtId="0" fontId="23" fillId="0" borderId="0"/>
    <xf numFmtId="43" fontId="23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43" fontId="15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5" fillId="0" borderId="0" applyNumberFormat="0" applyFill="0" applyBorder="0" applyAlignment="0" applyProtection="0"/>
    <xf numFmtId="9" fontId="24" fillId="0" borderId="0" applyFont="0" applyFill="0" applyBorder="0" applyAlignment="0" applyProtection="0"/>
    <xf numFmtId="43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5" fillId="0" borderId="0"/>
    <xf numFmtId="43" fontId="14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26" fillId="0" borderId="0" applyNumberForma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193" fontId="15" fillId="0" borderId="0" applyFont="0" applyFill="0" applyBorder="0" applyAlignment="0" applyProtection="0"/>
    <xf numFmtId="9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4" fillId="0" borderId="0"/>
    <xf numFmtId="9" fontId="24" fillId="0" borderId="0" applyFont="0" applyFill="0" applyBorder="0" applyAlignment="0" applyProtection="0"/>
    <xf numFmtId="0" fontId="21" fillId="0" borderId="0"/>
    <xf numFmtId="0" fontId="17" fillId="0" borderId="0"/>
    <xf numFmtId="43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0" fontId="24" fillId="0" borderId="0"/>
    <xf numFmtId="43" fontId="24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20" fillId="0" borderId="5" applyNumberFormat="0" applyFill="0" applyAlignment="0">
      <protection locked="0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5" fillId="0" borderId="0"/>
    <xf numFmtId="0" fontId="28" fillId="0" borderId="0"/>
    <xf numFmtId="43" fontId="14" fillId="0" borderId="0" applyFont="0" applyFill="0" applyBorder="0" applyAlignment="0" applyProtection="0"/>
    <xf numFmtId="0" fontId="29" fillId="3" borderId="0" applyNumberFormat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30" fillId="0" borderId="0"/>
    <xf numFmtId="43" fontId="21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4" fillId="0" borderId="0"/>
    <xf numFmtId="0" fontId="6" fillId="0" borderId="0"/>
    <xf numFmtId="43" fontId="6" fillId="0" borderId="0" applyFont="0" applyFill="0" applyBorder="0" applyAlignment="0" applyProtection="0"/>
    <xf numFmtId="0" fontId="4" fillId="0" borderId="0"/>
    <xf numFmtId="0" fontId="14" fillId="0" borderId="0">
      <protection locked="0"/>
    </xf>
    <xf numFmtId="0" fontId="14" fillId="0" borderId="0">
      <protection locked="0"/>
    </xf>
    <xf numFmtId="200" fontId="15" fillId="0" borderId="0" applyFont="0" applyFill="0" applyBorder="0" applyAlignment="0" applyProtection="0"/>
    <xf numFmtId="0" fontId="14" fillId="0" borderId="0">
      <protection locked="0"/>
    </xf>
    <xf numFmtId="0" fontId="14" fillId="0" borderId="0">
      <protection locked="0"/>
    </xf>
    <xf numFmtId="0" fontId="19" fillId="0" borderId="0"/>
    <xf numFmtId="0" fontId="14" fillId="0" borderId="0"/>
    <xf numFmtId="0" fontId="34" fillId="0" borderId="0" applyNumberFormat="0" applyFill="0" applyBorder="0" applyAlignment="0">
      <alignment vertical="top"/>
      <protection locked="0"/>
    </xf>
    <xf numFmtId="0" fontId="34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4" fillId="0" borderId="0">
      <protection locked="0"/>
    </xf>
    <xf numFmtId="0" fontId="14" fillId="0" borderId="0">
      <protection locked="0"/>
    </xf>
    <xf numFmtId="0" fontId="17" fillId="0" borderId="0"/>
    <xf numFmtId="0" fontId="15" fillId="0" borderId="0"/>
    <xf numFmtId="0" fontId="17" fillId="0" borderId="0"/>
    <xf numFmtId="43" fontId="6" fillId="0" borderId="0" applyFont="0" applyFill="0" applyBorder="0" applyAlignment="0" applyProtection="0"/>
    <xf numFmtId="0" fontId="6" fillId="0" borderId="0"/>
    <xf numFmtId="0" fontId="3" fillId="0" borderId="0"/>
    <xf numFmtId="0" fontId="15" fillId="0" borderId="0"/>
    <xf numFmtId="43" fontId="3" fillId="0" borderId="0" applyFont="0" applyFill="0" applyBorder="0" applyAlignment="0" applyProtection="0"/>
    <xf numFmtId="0" fontId="15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5" fillId="0" borderId="0"/>
    <xf numFmtId="0" fontId="6" fillId="0" borderId="0"/>
    <xf numFmtId="0" fontId="3" fillId="0" borderId="0"/>
    <xf numFmtId="43" fontId="6" fillId="0" borderId="0" applyFont="0" applyFill="0" applyBorder="0" applyAlignment="0" applyProtection="0"/>
    <xf numFmtId="0" fontId="14" fillId="0" borderId="0">
      <protection locked="0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5" fillId="0" borderId="0">
      <protection locked="0"/>
    </xf>
    <xf numFmtId="43" fontId="3" fillId="0" borderId="0" applyFont="0" applyFill="0" applyBorder="0" applyAlignment="0" applyProtection="0"/>
    <xf numFmtId="0" fontId="3" fillId="0" borderId="0"/>
    <xf numFmtId="0" fontId="14" fillId="0" borderId="0">
      <protection locked="0"/>
    </xf>
    <xf numFmtId="43" fontId="6" fillId="0" borderId="0" applyFont="0" applyFill="0" applyBorder="0" applyAlignment="0" applyProtection="0"/>
    <xf numFmtId="0" fontId="14" fillId="0" borderId="0">
      <protection locked="0"/>
    </xf>
    <xf numFmtId="0" fontId="14" fillId="0" borderId="0">
      <protection locked="0"/>
    </xf>
    <xf numFmtId="0" fontId="14" fillId="0" borderId="0">
      <protection locked="0"/>
    </xf>
    <xf numFmtId="0" fontId="14" fillId="0" borderId="0">
      <protection locked="0"/>
    </xf>
    <xf numFmtId="0" fontId="14" fillId="0" borderId="0">
      <protection locked="0"/>
    </xf>
    <xf numFmtId="0" fontId="14" fillId="0" borderId="0">
      <protection locked="0"/>
    </xf>
    <xf numFmtId="0" fontId="14" fillId="0" borderId="0">
      <protection locked="0"/>
    </xf>
    <xf numFmtId="0" fontId="14" fillId="0" borderId="0">
      <protection locked="0"/>
    </xf>
    <xf numFmtId="0" fontId="14" fillId="0" borderId="0">
      <protection locked="0"/>
    </xf>
    <xf numFmtId="0" fontId="14" fillId="0" borderId="0">
      <protection locked="0"/>
    </xf>
    <xf numFmtId="0" fontId="14" fillId="0" borderId="0">
      <protection locked="0"/>
    </xf>
    <xf numFmtId="0" fontId="14" fillId="0" borderId="0">
      <protection locked="0"/>
    </xf>
    <xf numFmtId="0" fontId="14" fillId="0" borderId="0">
      <protection locked="0"/>
    </xf>
    <xf numFmtId="0" fontId="14" fillId="0" borderId="0">
      <protection locked="0"/>
    </xf>
    <xf numFmtId="0" fontId="14" fillId="0" borderId="0">
      <protection locked="0"/>
    </xf>
    <xf numFmtId="0" fontId="14" fillId="0" borderId="0">
      <protection locked="0"/>
    </xf>
    <xf numFmtId="0" fontId="14" fillId="0" borderId="0">
      <protection locked="0"/>
    </xf>
    <xf numFmtId="0" fontId="14" fillId="0" borderId="0">
      <protection locked="0"/>
    </xf>
    <xf numFmtId="0" fontId="14" fillId="0" borderId="0">
      <protection locked="0"/>
    </xf>
    <xf numFmtId="0" fontId="14" fillId="0" borderId="0">
      <protection locked="0"/>
    </xf>
    <xf numFmtId="0" fontId="14" fillId="0" borderId="0">
      <protection locked="0"/>
    </xf>
    <xf numFmtId="0" fontId="14" fillId="0" borderId="0">
      <protection locked="0"/>
    </xf>
    <xf numFmtId="0" fontId="14" fillId="0" borderId="0">
      <protection locked="0"/>
    </xf>
    <xf numFmtId="0" fontId="14" fillId="0" borderId="0">
      <protection locked="0"/>
    </xf>
    <xf numFmtId="0" fontId="14" fillId="0" borderId="0">
      <protection locked="0"/>
    </xf>
    <xf numFmtId="0" fontId="14" fillId="0" borderId="0">
      <protection locked="0"/>
    </xf>
    <xf numFmtId="0" fontId="14" fillId="0" borderId="0">
      <protection locked="0"/>
    </xf>
    <xf numFmtId="0" fontId="14" fillId="0" borderId="0">
      <protection locked="0"/>
    </xf>
    <xf numFmtId="0" fontId="14" fillId="0" borderId="0">
      <protection locked="0"/>
    </xf>
    <xf numFmtId="0" fontId="14" fillId="0" borderId="0">
      <protection locked="0"/>
    </xf>
    <xf numFmtId="0" fontId="14" fillId="0" borderId="0">
      <protection locked="0"/>
    </xf>
    <xf numFmtId="0" fontId="14" fillId="0" borderId="0">
      <protection locked="0"/>
    </xf>
    <xf numFmtId="0" fontId="14" fillId="0" borderId="0">
      <protection locked="0"/>
    </xf>
    <xf numFmtId="0" fontId="14" fillId="0" borderId="0">
      <protection locked="0"/>
    </xf>
    <xf numFmtId="0" fontId="14" fillId="0" borderId="0">
      <protection locked="0"/>
    </xf>
    <xf numFmtId="0" fontId="14" fillId="0" borderId="0">
      <protection locked="0"/>
    </xf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14" fillId="0" borderId="0">
      <protection locked="0"/>
    </xf>
    <xf numFmtId="0" fontId="14" fillId="0" borderId="0">
      <protection locked="0"/>
    </xf>
    <xf numFmtId="0" fontId="14" fillId="0" borderId="0">
      <protection locked="0"/>
    </xf>
    <xf numFmtId="0" fontId="14" fillId="0" borderId="0">
      <protection locked="0"/>
    </xf>
    <xf numFmtId="0" fontId="1" fillId="0" borderId="0"/>
    <xf numFmtId="0" fontId="14" fillId="0" borderId="0">
      <protection locked="0"/>
    </xf>
    <xf numFmtId="0" fontId="14" fillId="0" borderId="0">
      <protection locked="0"/>
    </xf>
    <xf numFmtId="0" fontId="14" fillId="0" borderId="0">
      <protection locked="0"/>
    </xf>
    <xf numFmtId="0" fontId="1" fillId="0" borderId="0"/>
    <xf numFmtId="43" fontId="1" fillId="0" borderId="0" applyFont="0" applyFill="0" applyBorder="0" applyAlignment="0" applyProtection="0"/>
    <xf numFmtId="0" fontId="15" fillId="0" borderId="0"/>
    <xf numFmtId="43" fontId="1" fillId="0" borderId="0" applyFont="0" applyFill="0" applyBorder="0" applyAlignment="0" applyProtection="0"/>
    <xf numFmtId="0" fontId="15" fillId="0" borderId="0"/>
    <xf numFmtId="0" fontId="1" fillId="0" borderId="0"/>
    <xf numFmtId="43" fontId="1" fillId="0" borderId="0" applyFont="0" applyFill="0" applyBorder="0" applyAlignment="0" applyProtection="0"/>
    <xf numFmtId="0" fontId="14" fillId="0" borderId="0">
      <protection locked="0"/>
    </xf>
    <xf numFmtId="0" fontId="14" fillId="0" borderId="0">
      <protection locked="0"/>
    </xf>
    <xf numFmtId="0" fontId="14" fillId="0" borderId="0">
      <protection locked="0"/>
    </xf>
    <xf numFmtId="0" fontId="14" fillId="0" borderId="0">
      <protection locked="0"/>
    </xf>
    <xf numFmtId="0" fontId="14" fillId="0" borderId="0">
      <protection locked="0"/>
    </xf>
    <xf numFmtId="0" fontId="14" fillId="0" borderId="0">
      <protection locked="0"/>
    </xf>
    <xf numFmtId="0" fontId="14" fillId="0" borderId="0">
      <protection locked="0"/>
    </xf>
    <xf numFmtId="0" fontId="14" fillId="0" borderId="0">
      <protection locked="0"/>
    </xf>
    <xf numFmtId="0" fontId="14" fillId="0" borderId="0">
      <protection locked="0"/>
    </xf>
    <xf numFmtId="0" fontId="14" fillId="0" borderId="0">
      <protection locked="0"/>
    </xf>
  </cellStyleXfs>
  <cellXfs count="229">
    <xf numFmtId="0" fontId="0" fillId="0" borderId="0" xfId="0"/>
    <xf numFmtId="192" fontId="7" fillId="0" borderId="0" xfId="0" applyNumberFormat="1" applyFont="1" applyAlignment="1">
      <alignment horizontal="right" vertical="center"/>
    </xf>
    <xf numFmtId="192" fontId="7" fillId="0" borderId="0" xfId="0" applyNumberFormat="1" applyFont="1" applyAlignment="1">
      <alignment horizontal="center" vertical="center"/>
    </xf>
    <xf numFmtId="192" fontId="8" fillId="0" borderId="0" xfId="0" applyNumberFormat="1" applyFont="1" applyAlignment="1">
      <alignment horizontal="right" vertical="center"/>
    </xf>
    <xf numFmtId="192" fontId="8" fillId="2" borderId="0" xfId="0" applyNumberFormat="1" applyFont="1" applyFill="1" applyAlignment="1">
      <alignment horizontal="right" vertical="center"/>
    </xf>
    <xf numFmtId="0" fontId="8" fillId="0" borderId="0" xfId="0" applyFont="1" applyAlignment="1">
      <alignment vertical="center"/>
    </xf>
    <xf numFmtId="190" fontId="7" fillId="0" borderId="0" xfId="0" applyNumberFormat="1" applyFont="1" applyAlignment="1">
      <alignment vertical="center"/>
    </xf>
    <xf numFmtId="190" fontId="8" fillId="0" borderId="0" xfId="0" applyNumberFormat="1" applyFont="1" applyAlignment="1">
      <alignment vertical="center"/>
    </xf>
    <xf numFmtId="190" fontId="7" fillId="0" borderId="0" xfId="0" applyNumberFormat="1" applyFont="1" applyAlignment="1">
      <alignment horizontal="left" vertical="center"/>
    </xf>
    <xf numFmtId="192" fontId="7" fillId="2" borderId="0" xfId="0" applyNumberFormat="1" applyFont="1" applyFill="1" applyAlignment="1">
      <alignment horizontal="right" vertical="center"/>
    </xf>
    <xf numFmtId="192" fontId="7" fillId="0" borderId="1" xfId="0" applyNumberFormat="1" applyFont="1" applyBorder="1" applyAlignment="1">
      <alignment horizontal="right" vertical="center"/>
    </xf>
    <xf numFmtId="189" fontId="7" fillId="0" borderId="0" xfId="0" applyNumberFormat="1" applyFont="1" applyAlignment="1">
      <alignment horizontal="center" vertical="center"/>
    </xf>
    <xf numFmtId="190" fontId="7" fillId="0" borderId="0" xfId="0" applyNumberFormat="1" applyFont="1" applyAlignment="1">
      <alignment horizontal="right" vertical="center"/>
    </xf>
    <xf numFmtId="190" fontId="7" fillId="0" borderId="1" xfId="0" applyNumberFormat="1" applyFont="1" applyBorder="1" applyAlignment="1">
      <alignment vertical="center"/>
    </xf>
    <xf numFmtId="189" fontId="7" fillId="0" borderId="1" xfId="0" applyNumberFormat="1" applyFont="1" applyBorder="1" applyAlignment="1">
      <alignment horizontal="center" vertical="center"/>
    </xf>
    <xf numFmtId="190" fontId="7" fillId="0" borderId="1" xfId="0" applyNumberFormat="1" applyFont="1" applyBorder="1" applyAlignment="1">
      <alignment horizontal="right" vertical="center"/>
    </xf>
    <xf numFmtId="190" fontId="7" fillId="0" borderId="0" xfId="0" applyNumberFormat="1" applyFont="1" applyAlignment="1">
      <alignment horizontal="center" vertical="center"/>
    </xf>
    <xf numFmtId="189" fontId="8" fillId="0" borderId="0" xfId="0" applyNumberFormat="1" applyFont="1" applyAlignment="1">
      <alignment horizontal="center" vertical="center"/>
    </xf>
    <xf numFmtId="190" fontId="8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190" fontId="8" fillId="0" borderId="1" xfId="0" applyNumberFormat="1" applyFont="1" applyBorder="1" applyAlignment="1">
      <alignment horizontal="left" vertical="center" wrapText="1"/>
    </xf>
    <xf numFmtId="190" fontId="8" fillId="0" borderId="1" xfId="0" applyNumberFormat="1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92" fontId="8" fillId="0" borderId="0" xfId="27" applyNumberFormat="1" applyFont="1" applyFill="1" applyBorder="1" applyAlignment="1">
      <alignment horizontal="right" vertical="center"/>
    </xf>
    <xf numFmtId="194" fontId="8" fillId="0" borderId="0" xfId="27" applyNumberFormat="1" applyFont="1" applyFill="1" applyBorder="1" applyAlignment="1">
      <alignment horizontal="right" vertical="center"/>
    </xf>
    <xf numFmtId="194" fontId="8" fillId="0" borderId="0" xfId="27" applyNumberFormat="1" applyFont="1" applyFill="1" applyBorder="1" applyAlignment="1">
      <alignment horizontal="center" vertical="center"/>
    </xf>
    <xf numFmtId="192" fontId="8" fillId="0" borderId="0" xfId="27" applyNumberFormat="1" applyFont="1" applyFill="1" applyAlignment="1">
      <alignment horizontal="right" vertical="center"/>
    </xf>
    <xf numFmtId="194" fontId="8" fillId="0" borderId="0" xfId="27" applyNumberFormat="1" applyFont="1" applyFill="1" applyAlignment="1">
      <alignment horizontal="right" vertical="center"/>
    </xf>
    <xf numFmtId="194" fontId="8" fillId="0" borderId="0" xfId="27" applyNumberFormat="1" applyFont="1" applyFill="1" applyAlignment="1">
      <alignment horizontal="center" vertical="center"/>
    </xf>
    <xf numFmtId="195" fontId="8" fillId="0" borderId="0" xfId="27" applyNumberFormat="1" applyFont="1" applyFill="1" applyAlignment="1">
      <alignment horizontal="center" vertical="center"/>
    </xf>
    <xf numFmtId="196" fontId="8" fillId="0" borderId="0" xfId="0" applyNumberFormat="1" applyFont="1" applyAlignment="1">
      <alignment horizontal="center" vertical="center"/>
    </xf>
    <xf numFmtId="192" fontId="8" fillId="0" borderId="1" xfId="27" applyNumberFormat="1" applyFont="1" applyFill="1" applyBorder="1" applyAlignment="1">
      <alignment horizontal="right" vertical="center"/>
    </xf>
    <xf numFmtId="43" fontId="8" fillId="0" borderId="0" xfId="27" applyFont="1" applyFill="1" applyBorder="1" applyAlignment="1">
      <alignment vertical="center"/>
    </xf>
    <xf numFmtId="0" fontId="8" fillId="0" borderId="0" xfId="0" applyFont="1" applyAlignment="1">
      <alignment horizontal="left" vertical="center" indent="4"/>
    </xf>
    <xf numFmtId="43" fontId="8" fillId="0" borderId="0" xfId="27" applyFont="1" applyFill="1" applyAlignment="1">
      <alignment horizontal="right" vertical="center"/>
    </xf>
    <xf numFmtId="43" fontId="8" fillId="0" borderId="0" xfId="27" applyFont="1" applyFill="1" applyBorder="1" applyAlignment="1">
      <alignment horizontal="right" vertical="center"/>
    </xf>
    <xf numFmtId="0" fontId="8" fillId="0" borderId="0" xfId="120" applyFont="1" applyAlignment="1">
      <alignment horizontal="center" vertical="center"/>
    </xf>
    <xf numFmtId="0" fontId="8" fillId="0" borderId="0" xfId="120" applyFont="1" applyAlignment="1">
      <alignment horizontal="left" vertical="center"/>
    </xf>
    <xf numFmtId="194" fontId="8" fillId="0" borderId="0" xfId="27" applyNumberFormat="1" applyFont="1" applyFill="1" applyAlignment="1">
      <alignment vertical="center"/>
    </xf>
    <xf numFmtId="0" fontId="8" fillId="0" borderId="0" xfId="120" applyFont="1" applyAlignment="1">
      <alignment horizontal="left" vertical="center" indent="2"/>
    </xf>
    <xf numFmtId="192" fontId="8" fillId="0" borderId="2" xfId="27" applyNumberFormat="1" applyFont="1" applyFill="1" applyBorder="1" applyAlignment="1">
      <alignment horizontal="right" vertical="center"/>
    </xf>
    <xf numFmtId="191" fontId="8" fillId="0" borderId="0" xfId="27" applyNumberFormat="1" applyFont="1" applyFill="1" applyAlignment="1">
      <alignment horizontal="center" vertical="center"/>
    </xf>
    <xf numFmtId="191" fontId="8" fillId="0" borderId="0" xfId="27" applyNumberFormat="1" applyFont="1" applyFill="1" applyAlignment="1">
      <alignment vertical="center"/>
    </xf>
    <xf numFmtId="191" fontId="8" fillId="0" borderId="0" xfId="27" applyNumberFormat="1" applyFont="1" applyFill="1" applyBorder="1" applyAlignment="1">
      <alignment vertical="center"/>
    </xf>
    <xf numFmtId="191" fontId="8" fillId="0" borderId="0" xfId="27" applyNumberFormat="1" applyFont="1" applyFill="1" applyAlignment="1">
      <alignment horizontal="right" vertical="center"/>
    </xf>
    <xf numFmtId="191" fontId="8" fillId="0" borderId="0" xfId="27" applyNumberFormat="1" applyFont="1" applyFill="1" applyBorder="1" applyAlignment="1">
      <alignment horizontal="right" vertical="center"/>
    </xf>
    <xf numFmtId="0" fontId="8" fillId="0" borderId="0" xfId="0" applyFont="1" applyAlignment="1">
      <alignment horizontal="left" vertical="center" indent="2"/>
    </xf>
    <xf numFmtId="43" fontId="8" fillId="0" borderId="0" xfId="27" applyFont="1" applyFill="1" applyAlignment="1">
      <alignment vertical="center"/>
    </xf>
    <xf numFmtId="187" fontId="8" fillId="0" borderId="0" xfId="27" applyNumberFormat="1" applyFont="1" applyFill="1" applyAlignment="1">
      <alignment vertical="center"/>
    </xf>
    <xf numFmtId="37" fontId="8" fillId="0" borderId="0" xfId="27" applyNumberFormat="1" applyFont="1" applyFill="1" applyBorder="1" applyAlignment="1">
      <alignment vertical="center"/>
    </xf>
    <xf numFmtId="0" fontId="8" fillId="0" borderId="0" xfId="0" applyFont="1" applyAlignment="1">
      <alignment horizontal="left" vertical="center" indent="5"/>
    </xf>
    <xf numFmtId="194" fontId="8" fillId="0" borderId="0" xfId="27" applyNumberFormat="1" applyFont="1" applyFill="1" applyBorder="1" applyAlignment="1">
      <alignment vertical="center"/>
    </xf>
    <xf numFmtId="187" fontId="8" fillId="0" borderId="0" xfId="27" applyNumberFormat="1" applyFont="1" applyFill="1" applyBorder="1" applyAlignment="1">
      <alignment vertical="center"/>
    </xf>
    <xf numFmtId="192" fontId="7" fillId="0" borderId="0" xfId="0" quotePrefix="1" applyNumberFormat="1" applyFont="1" applyAlignment="1">
      <alignment horizontal="right" vertical="center"/>
    </xf>
    <xf numFmtId="192" fontId="8" fillId="2" borderId="0" xfId="27" applyNumberFormat="1" applyFont="1" applyFill="1" applyBorder="1" applyAlignment="1">
      <alignment horizontal="right" vertical="center"/>
    </xf>
    <xf numFmtId="192" fontId="8" fillId="2" borderId="0" xfId="27" applyNumberFormat="1" applyFont="1" applyFill="1" applyAlignment="1">
      <alignment horizontal="right" vertical="center"/>
    </xf>
    <xf numFmtId="192" fontId="8" fillId="2" borderId="1" xfId="27" applyNumberFormat="1" applyFont="1" applyFill="1" applyBorder="1" applyAlignment="1">
      <alignment horizontal="right" vertical="center"/>
    </xf>
    <xf numFmtId="192" fontId="8" fillId="2" borderId="2" xfId="27" applyNumberFormat="1" applyFont="1" applyFill="1" applyBorder="1" applyAlignment="1">
      <alignment horizontal="right" vertical="center"/>
    </xf>
    <xf numFmtId="43" fontId="7" fillId="0" borderId="0" xfId="27" applyFont="1" applyFill="1" applyBorder="1" applyAlignment="1">
      <alignment horizontal="center" vertical="center"/>
    </xf>
    <xf numFmtId="0" fontId="8" fillId="0" borderId="0" xfId="51" applyFont="1" applyAlignment="1">
      <alignment vertical="center"/>
    </xf>
    <xf numFmtId="0" fontId="8" fillId="0" borderId="0" xfId="51" applyFont="1" applyAlignment="1">
      <alignment horizontal="left" vertical="center"/>
    </xf>
    <xf numFmtId="0" fontId="8" fillId="0" borderId="0" xfId="51" applyFont="1" applyAlignment="1">
      <alignment horizontal="center" vertical="center"/>
    </xf>
    <xf numFmtId="187" fontId="31" fillId="0" borderId="0" xfId="51" applyNumberFormat="1" applyFont="1" applyAlignment="1">
      <alignment horizontal="center" vertical="center"/>
    </xf>
    <xf numFmtId="187" fontId="7" fillId="0" borderId="0" xfId="51" applyNumberFormat="1" applyFont="1" applyAlignment="1">
      <alignment horizontal="center" vertical="center"/>
    </xf>
    <xf numFmtId="187" fontId="7" fillId="0" borderId="0" xfId="121" applyNumberFormat="1" applyFont="1" applyAlignment="1">
      <alignment horizontal="center" vertical="center"/>
    </xf>
    <xf numFmtId="49" fontId="7" fillId="0" borderId="0" xfId="51" applyNumberFormat="1" applyFont="1" applyAlignment="1">
      <alignment horizontal="center" vertical="center"/>
    </xf>
    <xf numFmtId="0" fontId="7" fillId="0" borderId="0" xfId="51" applyFont="1" applyAlignment="1">
      <alignment vertical="center"/>
    </xf>
    <xf numFmtId="197" fontId="8" fillId="0" borderId="0" xfId="27" applyNumberFormat="1" applyFont="1" applyFill="1" applyBorder="1" applyAlignment="1">
      <alignment vertical="center"/>
    </xf>
    <xf numFmtId="197" fontId="8" fillId="0" borderId="0" xfId="51" applyNumberFormat="1" applyFont="1" applyAlignment="1">
      <alignment horizontal="left" vertical="center"/>
    </xf>
    <xf numFmtId="197" fontId="8" fillId="0" borderId="0" xfId="27" applyNumberFormat="1" applyFont="1" applyFill="1" applyAlignment="1">
      <alignment vertical="center"/>
    </xf>
    <xf numFmtId="197" fontId="8" fillId="0" borderId="0" xfId="27" applyNumberFormat="1" applyFont="1" applyFill="1" applyBorder="1" applyAlignment="1">
      <alignment horizontal="center" vertical="center"/>
    </xf>
    <xf numFmtId="43" fontId="8" fillId="0" borderId="0" xfId="27" applyFont="1" applyFill="1" applyAlignment="1">
      <alignment horizontal="center" vertical="center"/>
    </xf>
    <xf numFmtId="0" fontId="7" fillId="0" borderId="0" xfId="51" applyFont="1" applyAlignment="1">
      <alignment horizontal="center" vertical="center"/>
    </xf>
    <xf numFmtId="187" fontId="8" fillId="0" borderId="0" xfId="51" applyNumberFormat="1" applyFont="1" applyAlignment="1">
      <alignment vertical="center" wrapText="1"/>
    </xf>
    <xf numFmtId="43" fontId="8" fillId="0" borderId="0" xfId="27" applyFont="1" applyFill="1" applyBorder="1" applyAlignment="1">
      <alignment horizontal="center" vertical="center"/>
    </xf>
    <xf numFmtId="195" fontId="8" fillId="0" borderId="0" xfId="27" applyNumberFormat="1" applyFont="1" applyFill="1" applyBorder="1" applyAlignment="1">
      <alignment horizontal="center" vertical="center"/>
    </xf>
    <xf numFmtId="43" fontId="7" fillId="0" borderId="0" xfId="27" applyFont="1" applyFill="1" applyAlignment="1">
      <alignment horizontal="center" vertical="center"/>
    </xf>
    <xf numFmtId="197" fontId="8" fillId="0" borderId="0" xfId="27" applyNumberFormat="1" applyFont="1" applyFill="1" applyAlignment="1">
      <alignment horizontal="right" vertical="center"/>
    </xf>
    <xf numFmtId="187" fontId="8" fillId="0" borderId="0" xfId="51" applyNumberFormat="1" applyFont="1" applyAlignment="1">
      <alignment horizontal="center" vertical="center" wrapText="1"/>
    </xf>
    <xf numFmtId="197" fontId="8" fillId="0" borderId="0" xfId="27" applyNumberFormat="1" applyFont="1" applyFill="1" applyAlignment="1">
      <alignment horizontal="right" vertical="center" wrapText="1"/>
    </xf>
    <xf numFmtId="49" fontId="8" fillId="0" borderId="0" xfId="27" applyNumberFormat="1" applyFont="1" applyFill="1" applyAlignment="1">
      <alignment horizontal="center" vertical="center"/>
    </xf>
    <xf numFmtId="0" fontId="7" fillId="0" borderId="0" xfId="122" applyFont="1" applyAlignment="1">
      <alignment vertical="center"/>
    </xf>
    <xf numFmtId="0" fontId="8" fillId="0" borderId="0" xfId="122" applyFont="1" applyAlignment="1">
      <alignment vertical="center"/>
    </xf>
    <xf numFmtId="0" fontId="7" fillId="0" borderId="0" xfId="122" applyFont="1" applyAlignment="1">
      <alignment horizontal="right" vertical="center"/>
    </xf>
    <xf numFmtId="0" fontId="7" fillId="0" borderId="0" xfId="123" applyFont="1" applyAlignment="1">
      <alignment horizontal="center" vertical="center"/>
    </xf>
    <xf numFmtId="0" fontId="7" fillId="0" borderId="0" xfId="122" applyFont="1" applyAlignment="1">
      <alignment horizontal="center" vertical="center"/>
    </xf>
    <xf numFmtId="0" fontId="8" fillId="0" borderId="1" xfId="122" applyFont="1" applyBorder="1" applyAlignment="1">
      <alignment vertical="center"/>
    </xf>
    <xf numFmtId="191" fontId="8" fillId="0" borderId="0" xfId="27" applyNumberFormat="1" applyFont="1" applyFill="1" applyBorder="1" applyAlignment="1">
      <alignment horizontal="center" vertical="center"/>
    </xf>
    <xf numFmtId="191" fontId="8" fillId="0" borderId="0" xfId="122" applyNumberFormat="1" applyFont="1" applyAlignment="1">
      <alignment vertical="center"/>
    </xf>
    <xf numFmtId="0" fontId="7" fillId="0" borderId="0" xfId="122" quotePrefix="1" applyFont="1" applyAlignment="1">
      <alignment horizontal="left" vertical="center"/>
    </xf>
    <xf numFmtId="191" fontId="8" fillId="0" borderId="3" xfId="123" applyNumberFormat="1" applyFont="1" applyBorder="1" applyAlignment="1">
      <alignment vertical="center"/>
    </xf>
    <xf numFmtId="0" fontId="7" fillId="0" borderId="0" xfId="122" applyFont="1" applyAlignment="1">
      <alignment horizontal="left" vertical="center"/>
    </xf>
    <xf numFmtId="187" fontId="31" fillId="0" borderId="1" xfId="51" applyNumberFormat="1" applyFont="1" applyBorder="1" applyAlignment="1">
      <alignment horizontal="center" vertical="center"/>
    </xf>
    <xf numFmtId="187" fontId="7" fillId="0" borderId="1" xfId="51" applyNumberFormat="1" applyFont="1" applyBorder="1" applyAlignment="1">
      <alignment horizontal="center" vertical="center"/>
    </xf>
    <xf numFmtId="0" fontId="8" fillId="0" borderId="1" xfId="51" applyFont="1" applyBorder="1" applyAlignment="1">
      <alignment vertical="center"/>
    </xf>
    <xf numFmtId="0" fontId="8" fillId="0" borderId="1" xfId="51" applyFont="1" applyBorder="1" applyAlignment="1">
      <alignment horizontal="left" vertical="center"/>
    </xf>
    <xf numFmtId="197" fontId="8" fillId="0" borderId="1" xfId="51" applyNumberFormat="1" applyFont="1" applyBorder="1" applyAlignment="1">
      <alignment horizontal="left" vertical="center"/>
    </xf>
    <xf numFmtId="190" fontId="7" fillId="0" borderId="0" xfId="51" applyNumberFormat="1" applyFont="1" applyAlignment="1">
      <alignment vertical="center"/>
    </xf>
    <xf numFmtId="190" fontId="7" fillId="0" borderId="1" xfId="51" applyNumberFormat="1" applyFont="1" applyBorder="1" applyAlignment="1">
      <alignment vertical="center"/>
    </xf>
    <xf numFmtId="198" fontId="7" fillId="0" borderId="0" xfId="51" applyNumberFormat="1" applyFont="1" applyAlignment="1">
      <alignment horizontal="right" vertical="center"/>
    </xf>
    <xf numFmtId="198" fontId="8" fillId="0" borderId="0" xfId="51" applyNumberFormat="1" applyFont="1" applyAlignment="1">
      <alignment horizontal="right" vertical="center"/>
    </xf>
    <xf numFmtId="198" fontId="8" fillId="0" borderId="0" xfId="27" applyNumberFormat="1" applyFont="1" applyFill="1" applyBorder="1" applyAlignment="1">
      <alignment horizontal="right" vertical="center"/>
    </xf>
    <xf numFmtId="198" fontId="8" fillId="0" borderId="0" xfId="27" applyNumberFormat="1" applyFont="1" applyFill="1" applyAlignment="1">
      <alignment horizontal="right" vertical="center"/>
    </xf>
    <xf numFmtId="198" fontId="8" fillId="0" borderId="1" xfId="27" applyNumberFormat="1" applyFont="1" applyFill="1" applyBorder="1" applyAlignment="1">
      <alignment horizontal="right" vertical="center"/>
    </xf>
    <xf numFmtId="198" fontId="7" fillId="0" borderId="0" xfId="27" applyNumberFormat="1" applyFont="1" applyFill="1" applyBorder="1" applyAlignment="1">
      <alignment horizontal="right" vertical="center"/>
    </xf>
    <xf numFmtId="198" fontId="8" fillId="0" borderId="2" xfId="27" applyNumberFormat="1" applyFont="1" applyFill="1" applyBorder="1" applyAlignment="1">
      <alignment horizontal="right" vertical="center"/>
    </xf>
    <xf numFmtId="199" fontId="8" fillId="0" borderId="0" xfId="27" applyNumberFormat="1" applyFont="1" applyFill="1" applyAlignment="1">
      <alignment horizontal="right" vertical="center"/>
    </xf>
    <xf numFmtId="0" fontId="7" fillId="0" borderId="0" xfId="1" applyNumberFormat="1" applyFont="1" applyFill="1" applyAlignment="1">
      <alignment vertical="center"/>
    </xf>
    <xf numFmtId="0" fontId="7" fillId="0" borderId="1" xfId="122" applyFont="1" applyBorder="1" applyAlignment="1">
      <alignment vertical="center"/>
    </xf>
    <xf numFmtId="198" fontId="7" fillId="0" borderId="0" xfId="122" applyNumberFormat="1" applyFont="1" applyAlignment="1">
      <alignment horizontal="right" vertical="center"/>
    </xf>
    <xf numFmtId="198" fontId="8" fillId="0" borderId="0" xfId="123" applyNumberFormat="1" applyFont="1" applyAlignment="1">
      <alignment horizontal="right" vertical="center"/>
    </xf>
    <xf numFmtId="198" fontId="8" fillId="0" borderId="0" xfId="122" applyNumberFormat="1" applyFont="1" applyAlignment="1">
      <alignment horizontal="right" vertical="center"/>
    </xf>
    <xf numFmtId="198" fontId="8" fillId="0" borderId="1" xfId="122" applyNumberFormat="1" applyFont="1" applyBorder="1" applyAlignment="1">
      <alignment horizontal="right" vertical="center"/>
    </xf>
    <xf numFmtId="0" fontId="8" fillId="0" borderId="0" xfId="122" applyFont="1" applyAlignment="1">
      <alignment horizontal="left" vertical="center"/>
    </xf>
    <xf numFmtId="0" fontId="7" fillId="0" borderId="0" xfId="0" applyFont="1" applyAlignment="1">
      <alignment horizontal="left" vertical="top"/>
    </xf>
    <xf numFmtId="0" fontId="7" fillId="0" borderId="0" xfId="51" applyFont="1" applyAlignment="1">
      <alignment horizontal="left" vertical="center"/>
    </xf>
    <xf numFmtId="198" fontId="7" fillId="0" borderId="0" xfId="122" applyNumberFormat="1" applyFont="1" applyAlignment="1">
      <alignment horizontal="right" vertical="center" wrapText="1"/>
    </xf>
    <xf numFmtId="0" fontId="7" fillId="0" borderId="1" xfId="51" applyFont="1" applyBorder="1" applyAlignment="1">
      <alignment vertical="center"/>
    </xf>
    <xf numFmtId="43" fontId="8" fillId="0" borderId="1" xfId="27" applyFont="1" applyFill="1" applyBorder="1" applyAlignment="1">
      <alignment horizontal="center" vertical="center"/>
    </xf>
    <xf numFmtId="0" fontId="8" fillId="0" borderId="1" xfId="51" applyFont="1" applyBorder="1" applyAlignment="1">
      <alignment horizontal="center" vertical="center"/>
    </xf>
    <xf numFmtId="187" fontId="8" fillId="0" borderId="1" xfId="51" applyNumberFormat="1" applyFont="1" applyBorder="1" applyAlignment="1">
      <alignment horizontal="center" vertical="center" wrapText="1"/>
    </xf>
    <xf numFmtId="187" fontId="8" fillId="0" borderId="1" xfId="51" applyNumberFormat="1" applyFont="1" applyBorder="1" applyAlignment="1">
      <alignment vertical="center" wrapText="1"/>
    </xf>
    <xf numFmtId="198" fontId="8" fillId="0" borderId="0" xfId="51" applyNumberFormat="1" applyFont="1" applyAlignment="1">
      <alignment horizontal="right" vertical="center" wrapText="1"/>
    </xf>
    <xf numFmtId="198" fontId="8" fillId="2" borderId="0" xfId="51" applyNumberFormat="1" applyFont="1" applyFill="1" applyAlignment="1">
      <alignment horizontal="right" vertical="center"/>
    </xf>
    <xf numFmtId="198" fontId="8" fillId="2" borderId="0" xfId="27" applyNumberFormat="1" applyFont="1" applyFill="1" applyBorder="1" applyAlignment="1">
      <alignment horizontal="right" vertical="center"/>
    </xf>
    <xf numFmtId="198" fontId="8" fillId="2" borderId="1" xfId="27" applyNumberFormat="1" applyFont="1" applyFill="1" applyBorder="1" applyAlignment="1">
      <alignment horizontal="right" vertical="center"/>
    </xf>
    <xf numFmtId="198" fontId="8" fillId="2" borderId="0" xfId="27" applyNumberFormat="1" applyFont="1" applyFill="1" applyAlignment="1">
      <alignment horizontal="right" vertical="center"/>
    </xf>
    <xf numFmtId="198" fontId="8" fillId="2" borderId="2" xfId="27" applyNumberFormat="1" applyFont="1" applyFill="1" applyBorder="1" applyAlignment="1">
      <alignment horizontal="right" vertical="center"/>
    </xf>
    <xf numFmtId="198" fontId="8" fillId="2" borderId="0" xfId="122" applyNumberFormat="1" applyFont="1" applyFill="1" applyAlignment="1">
      <alignment horizontal="right" vertical="center"/>
    </xf>
    <xf numFmtId="198" fontId="8" fillId="2" borderId="1" xfId="122" applyNumberFormat="1" applyFont="1" applyFill="1" applyBorder="1" applyAlignment="1">
      <alignment horizontal="right" vertical="center"/>
    </xf>
    <xf numFmtId="198" fontId="7" fillId="2" borderId="0" xfId="51" applyNumberFormat="1" applyFont="1" applyFill="1" applyAlignment="1">
      <alignment horizontal="right" vertical="center" wrapText="1"/>
    </xf>
    <xf numFmtId="197" fontId="8" fillId="2" borderId="0" xfId="27" applyNumberFormat="1" applyFont="1" applyFill="1" applyAlignment="1">
      <alignment horizontal="right" vertical="center" wrapText="1"/>
    </xf>
    <xf numFmtId="0" fontId="8" fillId="0" borderId="0" xfId="53" applyFont="1" applyAlignment="1">
      <alignment vertical="center"/>
    </xf>
    <xf numFmtId="0" fontId="7" fillId="0" borderId="0" xfId="53" applyFont="1" applyAlignment="1">
      <alignment vertical="center"/>
    </xf>
    <xf numFmtId="192" fontId="8" fillId="2" borderId="0" xfId="53" applyNumberFormat="1" applyFont="1" applyFill="1" applyAlignment="1">
      <alignment horizontal="right" vertical="center"/>
    </xf>
    <xf numFmtId="192" fontId="8" fillId="0" borderId="0" xfId="53" applyNumberFormat="1" applyFont="1" applyAlignment="1">
      <alignment horizontal="right" vertical="center"/>
    </xf>
    <xf numFmtId="0" fontId="8" fillId="0" borderId="0" xfId="59" applyFont="1" applyAlignment="1">
      <alignment vertical="center"/>
    </xf>
    <xf numFmtId="0" fontId="31" fillId="0" borderId="0" xfId="51" applyFont="1" applyAlignment="1">
      <alignment vertical="center"/>
    </xf>
    <xf numFmtId="0" fontId="8" fillId="0" borderId="0" xfId="53" applyFont="1" applyAlignment="1">
      <alignment horizontal="center" vertical="center"/>
    </xf>
    <xf numFmtId="0" fontId="8" fillId="0" borderId="0" xfId="89" applyFont="1" applyAlignment="1">
      <alignment vertical="center"/>
    </xf>
    <xf numFmtId="0" fontId="7" fillId="0" borderId="0" xfId="89" applyFont="1" applyAlignment="1">
      <alignment vertical="center"/>
    </xf>
    <xf numFmtId="192" fontId="8" fillId="2" borderId="1" xfId="59" applyNumberFormat="1" applyFont="1" applyFill="1" applyBorder="1" applyAlignment="1">
      <alignment vertical="center"/>
    </xf>
    <xf numFmtId="192" fontId="8" fillId="2" borderId="0" xfId="59" applyNumberFormat="1" applyFont="1" applyFill="1" applyAlignment="1">
      <alignment vertical="center"/>
    </xf>
    <xf numFmtId="192" fontId="8" fillId="0" borderId="0" xfId="59" applyNumberFormat="1" applyFont="1" applyAlignment="1">
      <alignment vertical="center"/>
    </xf>
    <xf numFmtId="0" fontId="8" fillId="0" borderId="0" xfId="125" applyFont="1" applyAlignment="1">
      <alignment vertical="center"/>
    </xf>
    <xf numFmtId="189" fontId="7" fillId="0" borderId="0" xfId="125" applyNumberFormat="1" applyFont="1" applyAlignment="1">
      <alignment vertical="center"/>
    </xf>
    <xf numFmtId="189" fontId="7" fillId="0" borderId="0" xfId="125" applyNumberFormat="1" applyFont="1" applyAlignment="1">
      <alignment horizontal="left" vertical="center"/>
    </xf>
    <xf numFmtId="189" fontId="8" fillId="0" borderId="0" xfId="125" applyNumberFormat="1" applyFont="1" applyAlignment="1">
      <alignment vertical="center"/>
    </xf>
    <xf numFmtId="189" fontId="8" fillId="0" borderId="0" xfId="125" applyNumberFormat="1" applyFont="1" applyAlignment="1">
      <alignment horizontal="left" vertical="center"/>
    </xf>
    <xf numFmtId="189" fontId="8" fillId="0" borderId="0" xfId="125" quotePrefix="1" applyNumberFormat="1" applyFont="1" applyAlignment="1">
      <alignment vertical="center"/>
    </xf>
    <xf numFmtId="0" fontId="8" fillId="0" borderId="0" xfId="51" quotePrefix="1" applyFont="1" applyAlignment="1">
      <alignment vertical="center"/>
    </xf>
    <xf numFmtId="0" fontId="7" fillId="0" borderId="0" xfId="51" quotePrefix="1" applyFont="1" applyAlignment="1">
      <alignment horizontal="left" vertical="center"/>
    </xf>
    <xf numFmtId="199" fontId="8" fillId="0" borderId="2" xfId="27" applyNumberFormat="1" applyFont="1" applyFill="1" applyBorder="1" applyAlignment="1">
      <alignment horizontal="right" vertical="center"/>
    </xf>
    <xf numFmtId="199" fontId="8" fillId="2" borderId="2" xfId="27" applyNumberFormat="1" applyFont="1" applyFill="1" applyBorder="1" applyAlignment="1">
      <alignment horizontal="right" vertical="center"/>
    </xf>
    <xf numFmtId="1" fontId="8" fillId="0" borderId="0" xfId="0" applyNumberFormat="1" applyFont="1" applyAlignment="1">
      <alignment horizontal="center" vertical="center"/>
    </xf>
    <xf numFmtId="191" fontId="7" fillId="0" borderId="0" xfId="123" applyNumberFormat="1" applyFont="1" applyAlignment="1">
      <alignment horizontal="center" vertical="center"/>
    </xf>
    <xf numFmtId="191" fontId="8" fillId="0" borderId="0" xfId="123" applyNumberFormat="1" applyFont="1" applyAlignment="1">
      <alignment vertical="center"/>
    </xf>
    <xf numFmtId="198" fontId="7" fillId="0" borderId="0" xfId="122" applyNumberFormat="1" applyFont="1" applyAlignment="1">
      <alignment vertical="center"/>
    </xf>
    <xf numFmtId="192" fontId="8" fillId="2" borderId="1" xfId="157" applyNumberFormat="1" applyFont="1" applyFill="1" applyBorder="1" applyAlignment="1">
      <alignment horizontal="right" vertical="center"/>
    </xf>
    <xf numFmtId="192" fontId="8" fillId="2" borderId="0" xfId="157" applyNumberFormat="1" applyFont="1" applyFill="1" applyAlignment="1">
      <alignment horizontal="right" vertical="center"/>
    </xf>
    <xf numFmtId="192" fontId="8" fillId="2" borderId="2" xfId="157" applyNumberFormat="1" applyFont="1" applyFill="1" applyBorder="1" applyAlignment="1">
      <alignment horizontal="right" vertical="center"/>
    </xf>
    <xf numFmtId="0" fontId="36" fillId="0" borderId="0" xfId="178" applyFont="1">
      <protection locked="0"/>
    </xf>
    <xf numFmtId="198" fontId="8" fillId="2" borderId="1" xfId="156" applyNumberFormat="1" applyFont="1" applyFill="1" applyBorder="1" applyAlignment="1">
      <alignment horizontal="right" vertical="center"/>
    </xf>
    <xf numFmtId="0" fontId="36" fillId="0" borderId="0" xfId="204" applyFont="1">
      <protection locked="0"/>
    </xf>
    <xf numFmtId="192" fontId="8" fillId="2" borderId="0" xfId="163" applyNumberFormat="1" applyFont="1" applyFill="1" applyAlignment="1">
      <alignment horizontal="right" vertical="center"/>
    </xf>
    <xf numFmtId="192" fontId="8" fillId="2" borderId="0" xfId="164" applyNumberFormat="1" applyFont="1" applyFill="1" applyAlignment="1">
      <alignment horizontal="right" vertical="center"/>
    </xf>
    <xf numFmtId="192" fontId="37" fillId="0" borderId="0" xfId="157" applyNumberFormat="1" applyFont="1" applyAlignment="1">
      <alignment horizontal="right" vertical="center"/>
    </xf>
    <xf numFmtId="199" fontId="8" fillId="2" borderId="2" xfId="163" applyNumberFormat="1" applyFont="1" applyFill="1" applyBorder="1" applyAlignment="1">
      <alignment horizontal="right" vertical="center"/>
    </xf>
    <xf numFmtId="191" fontId="8" fillId="2" borderId="1" xfId="27" applyNumberFormat="1" applyFont="1" applyFill="1" applyBorder="1" applyAlignment="1">
      <alignment horizontal="right" vertical="center"/>
    </xf>
    <xf numFmtId="189" fontId="8" fillId="2" borderId="0" xfId="157" applyNumberFormat="1" applyFont="1" applyFill="1" applyAlignment="1">
      <alignment horizontal="right" vertical="center"/>
    </xf>
    <xf numFmtId="198" fontId="8" fillId="2" borderId="0" xfId="157" applyNumberFormat="1" applyFont="1" applyFill="1" applyAlignment="1">
      <alignment horizontal="right" vertical="center"/>
    </xf>
    <xf numFmtId="198" fontId="8" fillId="2" borderId="1" xfId="157" applyNumberFormat="1" applyFont="1" applyFill="1" applyBorder="1" applyAlignment="1">
      <alignment horizontal="right" vertical="center"/>
    </xf>
    <xf numFmtId="198" fontId="8" fillId="2" borderId="1" xfId="165" applyNumberFormat="1" applyFont="1" applyFill="1" applyBorder="1" applyAlignment="1">
      <alignment horizontal="right" vertical="center"/>
    </xf>
    <xf numFmtId="192" fontId="8" fillId="2" borderId="1" xfId="164" applyNumberFormat="1" applyFont="1" applyFill="1" applyBorder="1" applyAlignment="1">
      <alignment horizontal="right" vertical="center"/>
    </xf>
    <xf numFmtId="198" fontId="8" fillId="2" borderId="0" xfId="156" applyNumberFormat="1" applyFont="1" applyFill="1" applyAlignment="1">
      <alignment horizontal="right" vertical="center"/>
    </xf>
    <xf numFmtId="192" fontId="8" fillId="0" borderId="0" xfId="164" applyNumberFormat="1" applyFont="1" applyAlignment="1">
      <alignment horizontal="right" vertical="center"/>
    </xf>
    <xf numFmtId="198" fontId="8" fillId="2" borderId="0" xfId="157" quotePrefix="1" applyNumberFormat="1" applyFont="1" applyFill="1" applyAlignment="1">
      <alignment horizontal="right" vertical="center"/>
    </xf>
    <xf numFmtId="192" fontId="7" fillId="0" borderId="0" xfId="124" applyNumberFormat="1" applyFont="1" applyAlignment="1">
      <alignment horizontal="center" vertical="center"/>
    </xf>
    <xf numFmtId="198" fontId="7" fillId="0" borderId="0" xfId="124" quotePrefix="1" applyNumberFormat="1" applyFont="1" applyAlignment="1">
      <alignment horizontal="right" vertical="center"/>
    </xf>
    <xf numFmtId="198" fontId="7" fillId="0" borderId="0" xfId="124" applyNumberFormat="1" applyFont="1" applyAlignment="1">
      <alignment horizontal="right" vertical="center"/>
    </xf>
    <xf numFmtId="189" fontId="7" fillId="0" borderId="1" xfId="124" applyNumberFormat="1" applyFont="1" applyBorder="1" applyAlignment="1">
      <alignment horizontal="center" vertical="center"/>
    </xf>
    <xf numFmtId="198" fontId="7" fillId="0" borderId="1" xfId="124" applyNumberFormat="1" applyFont="1" applyBorder="1" applyAlignment="1">
      <alignment horizontal="right" vertical="center"/>
    </xf>
    <xf numFmtId="190" fontId="8" fillId="0" borderId="0" xfId="124" applyNumberFormat="1" applyFont="1" applyAlignment="1">
      <alignment vertical="center"/>
    </xf>
    <xf numFmtId="187" fontId="8" fillId="0" borderId="1" xfId="51" applyNumberFormat="1" applyFont="1" applyBorder="1" applyAlignment="1">
      <alignment vertical="center"/>
    </xf>
    <xf numFmtId="37" fontId="8" fillId="0" borderId="1" xfId="51" applyNumberFormat="1" applyFont="1" applyBorder="1" applyAlignment="1">
      <alignment horizontal="right" vertical="center"/>
    </xf>
    <xf numFmtId="198" fontId="8" fillId="0" borderId="0" xfId="157" applyNumberFormat="1" applyFont="1" applyAlignment="1">
      <alignment horizontal="right" vertical="center"/>
    </xf>
    <xf numFmtId="191" fontId="8" fillId="0" borderId="1" xfId="1" applyNumberFormat="1" applyFont="1" applyBorder="1" applyAlignment="1">
      <alignment vertical="center"/>
    </xf>
    <xf numFmtId="198" fontId="7" fillId="2" borderId="0" xfId="51" applyNumberFormat="1" applyFont="1" applyFill="1" applyAlignment="1">
      <alignment horizontal="right" vertical="center"/>
    </xf>
    <xf numFmtId="0" fontId="7" fillId="0" borderId="0" xfId="0" quotePrefix="1" applyFont="1" applyAlignment="1">
      <alignment horizontal="left" vertical="center"/>
    </xf>
    <xf numFmtId="0" fontId="7" fillId="2" borderId="0" xfId="51" applyFont="1" applyFill="1" applyAlignment="1">
      <alignment horizontal="center" vertical="center"/>
    </xf>
    <xf numFmtId="37" fontId="7" fillId="0" borderId="0" xfId="51" applyNumberFormat="1" applyFont="1" applyAlignment="1">
      <alignment vertical="center"/>
    </xf>
    <xf numFmtId="192" fontId="7" fillId="0" borderId="1" xfId="0" applyNumberFormat="1" applyFont="1" applyBorder="1" applyAlignment="1">
      <alignment horizontal="center" vertical="center"/>
    </xf>
    <xf numFmtId="191" fontId="7" fillId="0" borderId="4" xfId="123" applyNumberFormat="1" applyFont="1" applyBorder="1" applyAlignment="1">
      <alignment horizontal="center" vertical="center"/>
    </xf>
    <xf numFmtId="0" fontId="7" fillId="0" borderId="1" xfId="122" applyFont="1" applyBorder="1" applyAlignment="1">
      <alignment horizontal="center" vertical="center"/>
    </xf>
    <xf numFmtId="0" fontId="7" fillId="0" borderId="4" xfId="122" applyFont="1" applyBorder="1" applyAlignment="1">
      <alignment horizontal="center" vertical="center"/>
    </xf>
    <xf numFmtId="192" fontId="7" fillId="0" borderId="1" xfId="124" applyNumberFormat="1" applyFont="1" applyBorder="1" applyAlignment="1">
      <alignment horizontal="center" vertical="center"/>
    </xf>
    <xf numFmtId="0" fontId="8" fillId="4" borderId="0" xfId="51" applyFont="1" applyFill="1" applyAlignment="1">
      <alignment vertical="center"/>
    </xf>
    <xf numFmtId="0" fontId="8" fillId="4" borderId="0" xfId="51" applyFont="1" applyFill="1" applyAlignment="1">
      <alignment horizontal="left" vertical="center"/>
    </xf>
    <xf numFmtId="0" fontId="7" fillId="4" borderId="0" xfId="51" applyFont="1" applyFill="1" applyAlignment="1">
      <alignment vertical="center"/>
    </xf>
    <xf numFmtId="0" fontId="8" fillId="4" borderId="0" xfId="51" applyFont="1" applyFill="1" applyAlignment="1">
      <alignment horizontal="center" vertical="center"/>
    </xf>
    <xf numFmtId="0" fontId="37" fillId="0" borderId="0" xfId="51" applyFont="1" applyAlignment="1">
      <alignment horizontal="left" vertical="center"/>
    </xf>
    <xf numFmtId="0" fontId="37" fillId="0" borderId="0" xfId="51" applyFont="1" applyAlignment="1">
      <alignment vertical="center"/>
    </xf>
    <xf numFmtId="190" fontId="38" fillId="0" borderId="0" xfId="124" quotePrefix="1" applyNumberFormat="1" applyFont="1" applyAlignment="1">
      <alignment horizontal="left" vertical="center"/>
    </xf>
    <xf numFmtId="0" fontId="37" fillId="4" borderId="0" xfId="51" applyFont="1" applyFill="1" applyAlignment="1">
      <alignment vertical="center"/>
    </xf>
    <xf numFmtId="190" fontId="37" fillId="0" borderId="0" xfId="124" applyNumberFormat="1" applyFont="1" applyAlignment="1">
      <alignment vertical="center"/>
    </xf>
    <xf numFmtId="198" fontId="8" fillId="4" borderId="0" xfId="27" applyNumberFormat="1" applyFont="1" applyFill="1" applyAlignment="1">
      <alignment horizontal="right" vertical="center"/>
    </xf>
    <xf numFmtId="0" fontId="8" fillId="4" borderId="0" xfId="0" applyFont="1" applyFill="1" applyAlignment="1">
      <alignment horizontal="left" vertical="center"/>
    </xf>
    <xf numFmtId="0" fontId="8" fillId="4" borderId="0" xfId="0" applyFont="1" applyFill="1" applyAlignment="1">
      <alignment vertical="center"/>
    </xf>
    <xf numFmtId="0" fontId="8" fillId="4" borderId="0" xfId="0" applyFont="1" applyFill="1" applyAlignment="1">
      <alignment horizontal="center" vertical="center"/>
    </xf>
    <xf numFmtId="192" fontId="8" fillId="4" borderId="0" xfId="27" applyNumberFormat="1" applyFont="1" applyFill="1" applyAlignment="1">
      <alignment horizontal="right" vertical="center"/>
    </xf>
    <xf numFmtId="194" fontId="8" fillId="4" borderId="0" xfId="27" applyNumberFormat="1" applyFont="1" applyFill="1" applyAlignment="1">
      <alignment horizontal="right" vertical="center"/>
    </xf>
    <xf numFmtId="0" fontId="37" fillId="4" borderId="0" xfId="0" applyFont="1" applyFill="1" applyAlignment="1">
      <alignment vertical="center"/>
    </xf>
    <xf numFmtId="0" fontId="37" fillId="4" borderId="0" xfId="0" applyFont="1" applyFill="1" applyAlignment="1">
      <alignment horizontal="left" vertical="center"/>
    </xf>
    <xf numFmtId="0" fontId="37" fillId="4" borderId="0" xfId="51" quotePrefix="1" applyFont="1" applyFill="1" applyAlignment="1">
      <alignment vertical="center"/>
    </xf>
    <xf numFmtId="198" fontId="37" fillId="0" borderId="0" xfId="27" applyNumberFormat="1" applyFont="1" applyFill="1" applyAlignment="1">
      <alignment horizontal="right" vertical="center"/>
    </xf>
    <xf numFmtId="198" fontId="37" fillId="2" borderId="0" xfId="27" applyNumberFormat="1" applyFont="1" applyFill="1" applyAlignment="1">
      <alignment horizontal="right" vertical="center"/>
    </xf>
    <xf numFmtId="0" fontId="38" fillId="0" borderId="0" xfId="51" applyFont="1" applyAlignment="1">
      <alignment vertical="center"/>
    </xf>
    <xf numFmtId="192" fontId="8" fillId="4" borderId="0" xfId="157" applyNumberFormat="1" applyFont="1" applyFill="1" applyAlignment="1">
      <alignment horizontal="right" vertical="center"/>
    </xf>
    <xf numFmtId="192" fontId="37" fillId="4" borderId="0" xfId="157" applyNumberFormat="1" applyFont="1" applyFill="1" applyAlignment="1">
      <alignment horizontal="right" vertical="center"/>
    </xf>
    <xf numFmtId="190" fontId="38" fillId="4" borderId="0" xfId="0" applyNumberFormat="1" applyFont="1" applyFill="1" applyAlignment="1">
      <alignment horizontal="left" vertical="center"/>
    </xf>
    <xf numFmtId="192" fontId="8" fillId="4" borderId="0" xfId="27" applyNumberFormat="1" applyFont="1" applyFill="1" applyBorder="1" applyAlignment="1">
      <alignment horizontal="right" vertical="center"/>
    </xf>
    <xf numFmtId="187" fontId="8" fillId="4" borderId="0" xfId="27" applyNumberFormat="1" applyFont="1" applyFill="1" applyBorder="1" applyAlignment="1">
      <alignment vertical="center"/>
    </xf>
    <xf numFmtId="192" fontId="8" fillId="4" borderId="0" xfId="0" applyNumberFormat="1" applyFont="1" applyFill="1" applyAlignment="1">
      <alignment horizontal="right" vertical="center"/>
    </xf>
    <xf numFmtId="192" fontId="37" fillId="2" borderId="0" xfId="27" applyNumberFormat="1" applyFont="1" applyFill="1" applyAlignment="1">
      <alignment horizontal="right" vertical="center"/>
    </xf>
    <xf numFmtId="187" fontId="37" fillId="0" borderId="0" xfId="27" applyNumberFormat="1" applyFont="1" applyFill="1" applyAlignment="1">
      <alignment vertical="center"/>
    </xf>
    <xf numFmtId="192" fontId="37" fillId="0" borderId="0" xfId="27" applyNumberFormat="1" applyFont="1" applyFill="1" applyAlignment="1">
      <alignment horizontal="right" vertical="center"/>
    </xf>
  </cellXfs>
  <cellStyles count="242">
    <cellStyle name="Accent2 2" xfId="110" xr:uid="{00000000-0005-0000-0000-000000000000}"/>
    <cellStyle name="Comma" xfId="1" builtinId="3"/>
    <cellStyle name="Comma 10" xfId="17" xr:uid="{00000000-0005-0000-0000-000002000000}"/>
    <cellStyle name="Comma 10 6" xfId="94" xr:uid="{00000000-0005-0000-0000-000003000000}"/>
    <cellStyle name="Comma 100" xfId="27" xr:uid="{00000000-0005-0000-0000-000004000000}"/>
    <cellStyle name="Comma 100 2" xfId="28" xr:uid="{00000000-0005-0000-0000-000005000000}"/>
    <cellStyle name="Comma 100 2 2" xfId="165" xr:uid="{379F38EE-95E9-4807-87B4-AE71E2A6DE1F}"/>
    <cellStyle name="Comma 100 3" xfId="171" xr:uid="{7C6332DC-38BE-450C-9E8F-8E237BD0F2DE}"/>
    <cellStyle name="Comma 11" xfId="44" xr:uid="{00000000-0005-0000-0000-000006000000}"/>
    <cellStyle name="Comma 11 11" xfId="35" xr:uid="{00000000-0005-0000-0000-000007000000}"/>
    <cellStyle name="Comma 11 2" xfId="166" xr:uid="{7D37014B-0B81-414A-A407-10D260954DDA}"/>
    <cellStyle name="Comma 11 3" xfId="155" xr:uid="{50A0783D-80FC-44A7-9440-CF5B241D7C37}"/>
    <cellStyle name="Comma 11 4" xfId="213" xr:uid="{E9939E3E-0780-40EB-B039-A7FE2AB604D9}"/>
    <cellStyle name="Comma 12" xfId="79" xr:uid="{00000000-0005-0000-0000-000008000000}"/>
    <cellStyle name="Comma 12 2" xfId="85" xr:uid="{00000000-0005-0000-0000-000009000000}"/>
    <cellStyle name="Comma 12 2 2" xfId="99" xr:uid="{00000000-0005-0000-0000-00000A000000}"/>
    <cellStyle name="Comma 12 2 7" xfId="65" xr:uid="{00000000-0005-0000-0000-00000B000000}"/>
    <cellStyle name="Comma 13" xfId="37" xr:uid="{00000000-0005-0000-0000-00000C000000}"/>
    <cellStyle name="Comma 14" xfId="114" xr:uid="{00000000-0005-0000-0000-00000D000000}"/>
    <cellStyle name="Comma 15" xfId="103" xr:uid="{00000000-0005-0000-0000-00000E000000}"/>
    <cellStyle name="Comma 155" xfId="45" xr:uid="{00000000-0005-0000-0000-00000F000000}"/>
    <cellStyle name="Comma 157" xfId="68" xr:uid="{00000000-0005-0000-0000-000010000000}"/>
    <cellStyle name="Comma 18" xfId="36" xr:uid="{00000000-0005-0000-0000-000011000000}"/>
    <cellStyle name="Comma 19" xfId="47" xr:uid="{00000000-0005-0000-0000-000012000000}"/>
    <cellStyle name="Comma 2" xfId="5" xr:uid="{00000000-0005-0000-0000-000013000000}"/>
    <cellStyle name="Comma 2 16" xfId="48" xr:uid="{00000000-0005-0000-0000-000014000000}"/>
    <cellStyle name="Comma 2 2" xfId="6" xr:uid="{00000000-0005-0000-0000-000015000000}"/>
    <cellStyle name="Comma 2 2 11" xfId="77" xr:uid="{00000000-0005-0000-0000-000016000000}"/>
    <cellStyle name="Comma 2 2 2" xfId="7" xr:uid="{00000000-0005-0000-0000-000017000000}"/>
    <cellStyle name="Comma 2 2 2 2" xfId="162" xr:uid="{2E7E342E-1E0B-44DE-843C-8EB2DBBF57C7}"/>
    <cellStyle name="Comma 2 2 29" xfId="34" xr:uid="{00000000-0005-0000-0000-000018000000}"/>
    <cellStyle name="Comma 2 2 3" xfId="24" xr:uid="{00000000-0005-0000-0000-000019000000}"/>
    <cellStyle name="Comma 2 2 3 2" xfId="70" xr:uid="{00000000-0005-0000-0000-00001A000000}"/>
    <cellStyle name="Comma 2 2 4" xfId="147" xr:uid="{3CF79FCB-AED6-4FB0-92DE-4BA4CD97FC0E}"/>
    <cellStyle name="Comma 2 3" xfId="83" xr:uid="{00000000-0005-0000-0000-00001B000000}"/>
    <cellStyle name="Comma 2 3 2" xfId="8" xr:uid="{00000000-0005-0000-0000-00001C000000}"/>
    <cellStyle name="Comma 2 3 2 2" xfId="22" xr:uid="{00000000-0005-0000-0000-00001D000000}"/>
    <cellStyle name="Comma 2 3 2 3" xfId="23" xr:uid="{00000000-0005-0000-0000-00001E000000}"/>
    <cellStyle name="Comma 2 3 3" xfId="96" xr:uid="{00000000-0005-0000-0000-00001F000000}"/>
    <cellStyle name="Comma 2 3 4" xfId="161" xr:uid="{6E2FC643-826F-43B4-B920-83BAF2E0A31A}"/>
    <cellStyle name="Comma 2 4" xfId="91" xr:uid="{00000000-0005-0000-0000-000020000000}"/>
    <cellStyle name="Comma 2 5" xfId="105" xr:uid="{00000000-0005-0000-0000-000021000000}"/>
    <cellStyle name="Comma 2 5 2" xfId="129" xr:uid="{F52ABF04-0963-4350-AC58-2A3B2AF072CD}"/>
    <cellStyle name="Comma 2 6" xfId="115" xr:uid="{00000000-0005-0000-0000-000022000000}"/>
    <cellStyle name="Comma 20" xfId="58" xr:uid="{00000000-0005-0000-0000-000023000000}"/>
    <cellStyle name="Comma 21" xfId="40" xr:uid="{00000000-0005-0000-0000-000024000000}"/>
    <cellStyle name="Comma 27" xfId="16" xr:uid="{00000000-0005-0000-0000-000025000000}"/>
    <cellStyle name="Comma 3" xfId="90" xr:uid="{00000000-0005-0000-0000-000026000000}"/>
    <cellStyle name="Comma 3 2" xfId="71" xr:uid="{00000000-0005-0000-0000-000027000000}"/>
    <cellStyle name="Comma 3 2 2" xfId="74" xr:uid="{00000000-0005-0000-0000-000028000000}"/>
    <cellStyle name="Comma 3 3" xfId="92" xr:uid="{00000000-0005-0000-0000-000029000000}"/>
    <cellStyle name="Comma 3 4" xfId="106" xr:uid="{00000000-0005-0000-0000-00002A000000}"/>
    <cellStyle name="Comma 4" xfId="32" xr:uid="{00000000-0005-0000-0000-00002B000000}"/>
    <cellStyle name="Comma 4 2" xfId="228" xr:uid="{356EB68D-47FF-48FF-8750-093608D278B5}"/>
    <cellStyle name="Comma 4 2 2" xfId="12" xr:uid="{00000000-0005-0000-0000-00002C000000}"/>
    <cellStyle name="Comma 4 2 2 2" xfId="109" xr:uid="{00000000-0005-0000-0000-00002D000000}"/>
    <cellStyle name="Comma 4 3 5" xfId="10" xr:uid="{00000000-0005-0000-0000-00002E000000}"/>
    <cellStyle name="Comma 4 3 5 3" xfId="31" xr:uid="{00000000-0005-0000-0000-00002F000000}"/>
    <cellStyle name="Comma 5" xfId="102" xr:uid="{00000000-0005-0000-0000-000030000000}"/>
    <cellStyle name="Comma 5 2" xfId="168" xr:uid="{DD657A7D-5A97-478E-A95B-D03E1E5478D8}"/>
    <cellStyle name="Comma 5 3" xfId="215" xr:uid="{4FDB425B-61F7-4B64-ADE1-CBCA187D0349}"/>
    <cellStyle name="Comma 5 4" xfId="226" xr:uid="{882CCC5C-7E70-477D-8022-C512107B646E}"/>
    <cellStyle name="Comma 6" xfId="81" xr:uid="{00000000-0005-0000-0000-000031000000}"/>
    <cellStyle name="Comma 6 2" xfId="231" xr:uid="{6F82AC1A-9FD6-4B5E-95C2-8F0F3743D1A4}"/>
    <cellStyle name="Comma 7" xfId="104" xr:uid="{00000000-0005-0000-0000-000032000000}"/>
    <cellStyle name="Comma 8" xfId="9" xr:uid="{00000000-0005-0000-0000-000033000000}"/>
    <cellStyle name="Comma 8 12" xfId="97" xr:uid="{00000000-0005-0000-0000-000034000000}"/>
    <cellStyle name="Comma 8 2" xfId="151" xr:uid="{1F6B71AA-8EED-4880-A941-6F71BF17135A}"/>
    <cellStyle name="Comma 8 3" xfId="210" xr:uid="{DF37A9D3-465E-4122-B382-C2FFBF1ED0A4}"/>
    <cellStyle name="Comma 9" xfId="60" xr:uid="{00000000-0005-0000-0000-000035000000}"/>
    <cellStyle name="Comma 9 2" xfId="100" xr:uid="{00000000-0005-0000-0000-000036000000}"/>
    <cellStyle name="Comma 99" xfId="159" xr:uid="{7CDBAB87-DFF0-479C-8999-C74104932A81}"/>
    <cellStyle name="Currency 2" xfId="133" xr:uid="{A33A40C9-F672-473B-8CE8-51FE468B08EB}"/>
    <cellStyle name="Followed Hyperlink" xfId="139" xr:uid="{B907271A-DCEA-4583-A3F4-8D9D77743A73}"/>
    <cellStyle name="Hyperlink" xfId="138" builtinId="8" customBuiltin="1"/>
    <cellStyle name="Hyperlink 12" xfId="4" xr:uid="{00000000-0005-0000-0000-000037000000}"/>
    <cellStyle name="Hyperlink 2" xfId="25" xr:uid="{00000000-0005-0000-0000-000038000000}"/>
    <cellStyle name="Hyperlink 2 2" xfId="54" xr:uid="{00000000-0005-0000-0000-000039000000}"/>
    <cellStyle name="Hyperlink 2 2 2" xfId="13" xr:uid="{00000000-0005-0000-0000-00003A000000}"/>
    <cellStyle name="Hyperlink 2 3" xfId="14" xr:uid="{00000000-0005-0000-0000-00003B000000}"/>
    <cellStyle name="Hyperlink 3" xfId="72" xr:uid="{00000000-0005-0000-0000-00003C000000}"/>
    <cellStyle name="Hyperlink 3 2" xfId="140" xr:uid="{2C35B06C-7312-4B37-9772-EE4E44C2FE0C}"/>
    <cellStyle name="Hyperlink 6" xfId="80" xr:uid="{00000000-0005-0000-0000-00003D000000}"/>
    <cellStyle name="Hyperlink 8" xfId="98" xr:uid="{00000000-0005-0000-0000-00003E000000}"/>
    <cellStyle name="Normal" xfId="0" builtinId="0"/>
    <cellStyle name="Normal - Style2" xfId="93" xr:uid="{00000000-0005-0000-0000-000040000000}"/>
    <cellStyle name="Normal 10" xfId="67" xr:uid="{00000000-0005-0000-0000-000041000000}"/>
    <cellStyle name="Normal 10 3" xfId="56" xr:uid="{00000000-0005-0000-0000-000042000000}"/>
    <cellStyle name="Normal 10 4" xfId="124" xr:uid="{91B4FEC1-4BD8-4CBD-B8A0-C6C7ACC34757}"/>
    <cellStyle name="Normal 11" xfId="113" xr:uid="{00000000-0005-0000-0000-000043000000}"/>
    <cellStyle name="Normal 11 2" xfId="154" xr:uid="{C83D5E70-912F-42A0-B675-80DF1FE4AA95}"/>
    <cellStyle name="Normal 11 3" xfId="212" xr:uid="{23A38A4E-D7A3-4F70-BE9C-C807409CC033}"/>
    <cellStyle name="Normal 117" xfId="39" xr:uid="{00000000-0005-0000-0000-000044000000}"/>
    <cellStyle name="Normal 12" xfId="2" xr:uid="{00000000-0005-0000-0000-000045000000}"/>
    <cellStyle name="Normal 12 2" xfId="227" xr:uid="{D24CF7AA-C9CC-438C-AFE5-26796D19C2E0}"/>
    <cellStyle name="Normal 12 3 14" xfId="42" xr:uid="{00000000-0005-0000-0000-000046000000}"/>
    <cellStyle name="Normal 123" xfId="126" xr:uid="{759B4E1F-DE10-493E-A29E-8AE3007ADCB8}"/>
    <cellStyle name="Normal 123 2" xfId="157" xr:uid="{2B60950A-1337-41A2-BDD9-761E984AABAA}"/>
    <cellStyle name="Normal 123 2 2" xfId="164" xr:uid="{29D51A23-B998-425C-BBD2-F9173B001636}"/>
    <cellStyle name="Normal 13" xfId="127" xr:uid="{2A8E5547-8C37-400F-A9C3-4A33331B6E76}"/>
    <cellStyle name="Normal 14" xfId="130" xr:uid="{EB8ECBF8-EEF4-4A28-9484-B45E82AEB400}"/>
    <cellStyle name="Normal 15" xfId="76" xr:uid="{00000000-0005-0000-0000-000047000000}"/>
    <cellStyle name="Normal 16" xfId="46" xr:uid="{00000000-0005-0000-0000-000048000000}"/>
    <cellStyle name="Normal 17" xfId="38" xr:uid="{00000000-0005-0000-0000-000049000000}"/>
    <cellStyle name="Normal 18" xfId="51" xr:uid="{00000000-0005-0000-0000-00004A000000}"/>
    <cellStyle name="Normal 19" xfId="131" xr:uid="{C4AE1DAF-79F8-4B87-83A0-176C4B7E94D5}"/>
    <cellStyle name="Normal 2" xfId="52" xr:uid="{00000000-0005-0000-0000-00004B000000}"/>
    <cellStyle name="Normal 2 10" xfId="86" xr:uid="{00000000-0005-0000-0000-00004C000000}"/>
    <cellStyle name="Normal 2 12" xfId="82" xr:uid="{00000000-0005-0000-0000-00004D000000}"/>
    <cellStyle name="Normal 2 12 2" xfId="95" xr:uid="{00000000-0005-0000-0000-00004E000000}"/>
    <cellStyle name="Normal 2 17" xfId="29" xr:uid="{00000000-0005-0000-0000-00004F000000}"/>
    <cellStyle name="Normal 2 2" xfId="62" xr:uid="{00000000-0005-0000-0000-000050000000}"/>
    <cellStyle name="Normal 2 2 2" xfId="11" xr:uid="{00000000-0005-0000-0000-000051000000}"/>
    <cellStyle name="Normal 2 2 2 2" xfId="128" xr:uid="{C40E1416-BBE4-4B91-B8C5-1373B4D5CDB4}"/>
    <cellStyle name="Normal 2 3" xfId="229" xr:uid="{F638431A-C145-4FC4-B319-CC7903693C7C}"/>
    <cellStyle name="Normal 2 3 13" xfId="30" xr:uid="{00000000-0005-0000-0000-000052000000}"/>
    <cellStyle name="Normal 2 3 2" xfId="3" xr:uid="{00000000-0005-0000-0000-000053000000}"/>
    <cellStyle name="Normal 2 3 2 2" xfId="18" xr:uid="{00000000-0005-0000-0000-000054000000}"/>
    <cellStyle name="Normal 2 3 2 2 7 3" xfId="107" xr:uid="{00000000-0005-0000-0000-000055000000}"/>
    <cellStyle name="Normal 2 3 2 3" xfId="150" xr:uid="{34DDEA90-BF9B-48DB-B6FD-9E657DDE0F62}"/>
    <cellStyle name="Normal 2 3 3" xfId="152" xr:uid="{A834ED3F-6C33-4C14-9687-04F8B1EE6E6A}"/>
    <cellStyle name="Normal 2 5" xfId="123" xr:uid="{3A067C2E-706D-436F-B864-473D463823DB}"/>
    <cellStyle name="Normal 2 9" xfId="21" xr:uid="{00000000-0005-0000-0000-000056000000}"/>
    <cellStyle name="Normal 20" xfId="135" xr:uid="{612BBC4E-952C-4585-A4E4-986CB5C3CEFE}"/>
    <cellStyle name="Normal 21" xfId="179" xr:uid="{D4F267B5-301E-4115-BA33-76F522055CF5}"/>
    <cellStyle name="Normal 22" xfId="177" xr:uid="{95F929E2-3F8B-4C33-B76F-808A6F3F7A41}"/>
    <cellStyle name="Normal 23" xfId="172" xr:uid="{60C11038-6855-4333-AB04-D2A29C61DB46}"/>
    <cellStyle name="Normal 231" xfId="50" xr:uid="{00000000-0005-0000-0000-000057000000}"/>
    <cellStyle name="Normal 24" xfId="142" xr:uid="{ACF4E78E-FBC4-49FF-A9C2-63EB118CA121}"/>
    <cellStyle name="Normal 25" xfId="191" xr:uid="{D3495FF6-A8F9-40F4-9FBD-ADED4517A496}"/>
    <cellStyle name="Normal 26" xfId="160" xr:uid="{2181A471-A54E-4397-AA29-472BFDAF5463}"/>
    <cellStyle name="Normal 27" xfId="182" xr:uid="{F7EE9F9F-F632-41CB-A983-78A13425DA13}"/>
    <cellStyle name="Normal 28" xfId="176" xr:uid="{91418870-CCA3-4D7C-80AD-48C898B97466}"/>
    <cellStyle name="Normal 29" xfId="187" xr:uid="{CCE35E7E-1DE2-4734-986A-13A049BF6DFF}"/>
    <cellStyle name="Normal 3" xfId="88" xr:uid="{00000000-0005-0000-0000-000058000000}"/>
    <cellStyle name="Normal 3 2" xfId="111" xr:uid="{00000000-0005-0000-0000-000059000000}"/>
    <cellStyle name="Normal 3 2 2" xfId="20" xr:uid="{00000000-0005-0000-0000-00005A000000}"/>
    <cellStyle name="Normal 3 2 3" xfId="137" xr:uid="{53618AF5-3A11-4CBA-B1CB-9F537F5FAD9F}"/>
    <cellStyle name="Normal 3 2 7" xfId="64" xr:uid="{00000000-0005-0000-0000-00005B000000}"/>
    <cellStyle name="Normal 3 3" xfId="117" xr:uid="{00000000-0005-0000-0000-00005C000000}"/>
    <cellStyle name="Normal 3 3 2" xfId="63" xr:uid="{00000000-0005-0000-0000-00005D000000}"/>
    <cellStyle name="Normal 3 4" xfId="136" xr:uid="{9D28FC84-E824-42E8-A3FD-F1DD24EE4941}"/>
    <cellStyle name="Normal 30" xfId="180" xr:uid="{0758E5CB-6948-4591-9F10-3B150BD85B02}"/>
    <cellStyle name="Normal 31" xfId="174" xr:uid="{59D40279-EDFC-4156-8467-0AC018E79379}"/>
    <cellStyle name="Normal 32" xfId="181" xr:uid="{0ECAB1F7-98B1-4726-9282-E9E08DE8C155}"/>
    <cellStyle name="Normal 33" xfId="170" xr:uid="{62AFDD21-CA04-4076-A464-9D5C322CF842}"/>
    <cellStyle name="Normal 34" xfId="193" xr:uid="{0E3CCC16-215F-4AA8-9ED1-0434CDB52B39}"/>
    <cellStyle name="Normal 35" xfId="19" xr:uid="{00000000-0005-0000-0000-00005E000000}"/>
    <cellStyle name="Normal 36" xfId="198" xr:uid="{98A8B9B5-2328-4D31-9B14-1D93E9ABA9A8}"/>
    <cellStyle name="Normal 37" xfId="200" xr:uid="{81B94B6B-6376-4026-9BE3-47705E5EEB58}"/>
    <cellStyle name="Normal 38" xfId="194" xr:uid="{03EC0C4A-7576-495C-BF70-2B6D4BED2E51}"/>
    <cellStyle name="Normal 39" xfId="134" xr:uid="{5DFB495C-A8B0-4C69-A60A-218A031E8C81}"/>
    <cellStyle name="Normal 393" xfId="55" xr:uid="{00000000-0005-0000-0000-00005F000000}"/>
    <cellStyle name="Normal 4" xfId="53" xr:uid="{00000000-0005-0000-0000-000060000000}"/>
    <cellStyle name="Normal 4 2" xfId="26" xr:uid="{00000000-0005-0000-0000-000061000000}"/>
    <cellStyle name="Normal 4 2 2" xfId="158" xr:uid="{BE9EFB6E-B838-4426-B587-2CAFB0508435}"/>
    <cellStyle name="Normal 4 2 3" xfId="214" xr:uid="{B363E261-3427-459E-A409-6AB2280EE765}"/>
    <cellStyle name="Normal 4 2 4" xfId="221" xr:uid="{0EBA9CD8-7783-4907-926E-5D393B63DE45}"/>
    <cellStyle name="Normal 4 3" xfId="141" xr:uid="{A00876AB-A30B-4849-8960-7A0EE6AC8936}"/>
    <cellStyle name="Normal 4 4" xfId="208" xr:uid="{3C9BD74F-74AA-443C-A217-4862EB60CC83}"/>
    <cellStyle name="Normal 4 5" xfId="144" xr:uid="{262970FE-1DE1-40BD-88C7-01C581C83F41}"/>
    <cellStyle name="Normal 4 6" xfId="225" xr:uid="{CCD837C8-0E9F-4B7F-A56D-F4864D80DA50}"/>
    <cellStyle name="Normal 40" xfId="202" xr:uid="{D586EEAE-F4EA-4300-B699-F06A90FF5D07}"/>
    <cellStyle name="Normal 41" xfId="197" xr:uid="{569BB6EE-3271-4DB4-9D3B-05CBD12A2100}"/>
    <cellStyle name="Normal 42" xfId="184" xr:uid="{CC01AB66-CDE3-45F1-B514-EE0D8BB26D0A}"/>
    <cellStyle name="Normal 43" xfId="185" xr:uid="{1901762F-4ED3-4E62-B0DC-58824D442978}"/>
    <cellStyle name="Normal 44" xfId="201" xr:uid="{CF7AF04F-A0D8-4637-B684-4C3C99C6D5A8}"/>
    <cellStyle name="Normal 45" xfId="173" xr:uid="{9D9A678D-69A8-46E4-A509-CB476C9D2684}"/>
    <cellStyle name="Normal 46" xfId="186" xr:uid="{3AF15791-3C58-4F03-A7DD-1DF9397B30F8}"/>
    <cellStyle name="Normal 47" xfId="203" xr:uid="{FAF14A8D-734A-490C-B724-E1CD5EC4796C}"/>
    <cellStyle name="Normal 48" xfId="199" xr:uid="{8BA1E60B-D6A3-431D-95A8-29DB59A2CB5E}"/>
    <cellStyle name="Normal 49" xfId="132" xr:uid="{494BC3F7-313E-4744-9133-4B02D5916DD1}"/>
    <cellStyle name="Normal 5" xfId="57" xr:uid="{00000000-0005-0000-0000-000062000000}"/>
    <cellStyle name="Normal 5 2" xfId="108" xr:uid="{00000000-0005-0000-0000-000063000000}"/>
    <cellStyle name="Normal 5 3" xfId="167" xr:uid="{0613D344-13D2-4446-9ED1-03819F4A5851}"/>
    <cellStyle name="Normal 5 4" xfId="230" xr:uid="{E2667AEF-D195-4D2C-8E60-80D545219719}"/>
    <cellStyle name="Normal 50" xfId="189" xr:uid="{57FE7418-134C-444B-AF15-ED525E4EEC56}"/>
    <cellStyle name="Normal 51" xfId="196" xr:uid="{A437AA13-5016-4C8B-8997-8A7C6B86C432}"/>
    <cellStyle name="Normal 52" xfId="143" xr:uid="{BDF7FDBA-F4DC-4C01-A638-A4C01192CC16}"/>
    <cellStyle name="Normal 53" xfId="175" xr:uid="{010A765F-0FE9-4E43-84E7-7A96CB444149}"/>
    <cellStyle name="Normal 54" xfId="188" xr:uid="{0522D4E1-85D3-45A4-8F13-6DC50AE8CE9D}"/>
    <cellStyle name="Normal 55" xfId="183" xr:uid="{CCFFA8F0-C8A7-4849-B501-37D89F604FD6}"/>
    <cellStyle name="Normal 56" xfId="192" xr:uid="{6C1B114F-858D-4898-AB47-97690306BBA7}"/>
    <cellStyle name="Normal 57" xfId="190" xr:uid="{2E8C1353-4791-4DBB-9345-FBF2609AD186}"/>
    <cellStyle name="Normal 58" xfId="195" xr:uid="{25E456A9-6F4B-4E8E-B23D-1D0BD336A126}"/>
    <cellStyle name="Normal 59" xfId="204" xr:uid="{044EA3B5-ADBB-48AE-B865-1721273059FB}"/>
    <cellStyle name="Normal 6" xfId="15" xr:uid="{00000000-0005-0000-0000-000064000000}"/>
    <cellStyle name="Normal 6 2" xfId="59" xr:uid="{00000000-0005-0000-0000-000065000000}"/>
    <cellStyle name="Normal 6 2 2" xfId="125" xr:uid="{38CB24FF-9170-457B-B3D2-51C49AC58E4F}"/>
    <cellStyle name="Normal 6 2 2 2" xfId="148" xr:uid="{50554999-A3FF-4E85-8589-0E1B4750A799}"/>
    <cellStyle name="Normal 6 2 2 3" xfId="145" xr:uid="{126B9EA3-AAD3-4A77-8C6A-6B2ADB5FAEDE}"/>
    <cellStyle name="Normal 6 3" xfId="169" xr:uid="{5BEF29FF-CDDF-4626-9D41-AB76C94019E2}"/>
    <cellStyle name="Normal 6 4" xfId="216" xr:uid="{6260AF44-1EBB-4906-88FD-0E45F8733837}"/>
    <cellStyle name="Normal 60" xfId="178" xr:uid="{C20E440D-15E3-4CAA-93BF-BC7F8B2D42CE}"/>
    <cellStyle name="Normal 61" xfId="205" xr:uid="{1C3795F6-DB42-40CB-8DA7-AB5FC72EBB95}"/>
    <cellStyle name="Normal 62" xfId="206" xr:uid="{70810EA3-76E1-43E0-A147-8C8CB6C44A11}"/>
    <cellStyle name="Normal 63" xfId="207" xr:uid="{D39D452E-78B0-43E0-A147-D541C1BED5F1}"/>
    <cellStyle name="Normal 64" xfId="217" xr:uid="{05A5589E-3C14-4CFC-9879-F1BFFED3106E}"/>
    <cellStyle name="Normal 65" xfId="218" xr:uid="{7F51B633-0B47-4B78-A8C3-DDB2440A7087}"/>
    <cellStyle name="Normal 66" xfId="223" xr:uid="{632FDFFB-0949-4D04-BA10-06A17B6ADFDE}"/>
    <cellStyle name="Normal 67" xfId="222" xr:uid="{09E74D2A-B8F3-4FE0-BF64-D4B4FC6A305D}"/>
    <cellStyle name="Normal 68" xfId="233" xr:uid="{FC7993BB-44F6-4F39-B612-6369CE966C36}"/>
    <cellStyle name="Normal 69" xfId="224" xr:uid="{55E5C44F-7FF2-43B2-8578-320F02294E09}"/>
    <cellStyle name="Normal 7" xfId="69" xr:uid="{00000000-0005-0000-0000-000066000000}"/>
    <cellStyle name="Normal 70" xfId="232" xr:uid="{BDFCB460-C720-418F-9235-215105FDC759}"/>
    <cellStyle name="Normal 71" xfId="219" xr:uid="{C5A7623C-C338-4F48-9E78-55C45480A93A}"/>
    <cellStyle name="Normal 72" xfId="236" xr:uid="{829416C1-CB35-46DF-BE24-775F862CD59C}"/>
    <cellStyle name="Normal 73" xfId="237" xr:uid="{C6F519D3-54D6-4558-A6B6-F5900F96B315}"/>
    <cellStyle name="Normal 74" xfId="238" xr:uid="{A3A20A17-C494-402A-8629-D90D97115428}"/>
    <cellStyle name="Normal 75" xfId="239" xr:uid="{1567EB4D-CD0B-43C0-949F-5E13A2E73AA6}"/>
    <cellStyle name="Normal 76" xfId="240" xr:uid="{183883CE-EF23-4989-8E26-002380D57F83}"/>
    <cellStyle name="Normal 77" xfId="234" xr:uid="{C3233218-E11D-4611-AC34-476450A33EEE}"/>
    <cellStyle name="Normal 78" xfId="235" xr:uid="{071083D6-2B5D-4470-BE3A-E401BD701FDC}"/>
    <cellStyle name="Normal 79" xfId="220" xr:uid="{6F974DAA-F1C3-4E01-A42B-B435E10ECE33}"/>
    <cellStyle name="Normal 8" xfId="89" xr:uid="{00000000-0005-0000-0000-000067000000}"/>
    <cellStyle name="Normal 8 2" xfId="146" xr:uid="{41C81657-D97E-43F9-A21B-2B2467CAB1AF}"/>
    <cellStyle name="Normal 8 3" xfId="163" xr:uid="{FBA0AF1F-7375-42E1-96A6-7AD454D063F5}"/>
    <cellStyle name="Normal 8 4" xfId="153" xr:uid="{B21CB6E9-24B2-4272-BF2F-9817CDCBA8A2}"/>
    <cellStyle name="Normal 8 5" xfId="211" xr:uid="{5D49D201-D776-4418-A21C-8129CCF799B6}"/>
    <cellStyle name="Normal 80" xfId="241" xr:uid="{0DB2BF8A-4973-4024-8BF4-8C4D31064E70}"/>
    <cellStyle name="Normal 9" xfId="101" xr:uid="{00000000-0005-0000-0000-000068000000}"/>
    <cellStyle name="Normal 9 16" xfId="33" xr:uid="{00000000-0005-0000-0000-000069000000}"/>
    <cellStyle name="Normal 9 2" xfId="149" xr:uid="{255247C0-5D1A-4D9D-BF43-F44C7671428B}"/>
    <cellStyle name="Normal 9 3" xfId="209" xr:uid="{AB08EF6D-BE75-4F73-9148-BBEF240034E8}"/>
    <cellStyle name="Normal_Berli - Dec 2002 (Thai)-3" xfId="121" xr:uid="{9F9BED97-70E9-439A-B72C-2BBBEF72ACD0}"/>
    <cellStyle name="Normal_EGCO_June10 TE" xfId="156" xr:uid="{5E7C6F3F-9C25-4B6F-9ECF-19A3C6F827E2}"/>
    <cellStyle name="Normal_TWC45Q3 2" xfId="122" xr:uid="{6A2BB89B-F9A9-44BB-A946-5DCD24DECAC6}"/>
    <cellStyle name="Normal_TWC47Y" xfId="120" xr:uid="{FA092791-0EFB-4ECD-B533-117C518F4C9E}"/>
    <cellStyle name="Percent 120" xfId="49" xr:uid="{00000000-0005-0000-0000-00006A000000}"/>
    <cellStyle name="Percent 130" xfId="84" xr:uid="{00000000-0005-0000-0000-00006B000000}"/>
    <cellStyle name="Percent 16 2" xfId="66" xr:uid="{00000000-0005-0000-0000-00006C000000}"/>
    <cellStyle name="Percent 2" xfId="75" xr:uid="{00000000-0005-0000-0000-00006D000000}"/>
    <cellStyle name="Percent 2 2" xfId="78" xr:uid="{00000000-0005-0000-0000-00006E000000}"/>
    <cellStyle name="Percent 2 2 2" xfId="41" xr:uid="{00000000-0005-0000-0000-00006F000000}"/>
    <cellStyle name="Percent 2 3" xfId="87" xr:uid="{00000000-0005-0000-0000-000070000000}"/>
    <cellStyle name="Percent 3" xfId="61" xr:uid="{00000000-0005-0000-0000-000071000000}"/>
    <cellStyle name="Percent 3 2" xfId="112" xr:uid="{00000000-0005-0000-0000-000072000000}"/>
    <cellStyle name="Percent 3 3" xfId="118" xr:uid="{00000000-0005-0000-0000-000073000000}"/>
    <cellStyle name="Percent 4" xfId="43" xr:uid="{00000000-0005-0000-0000-000074000000}"/>
    <cellStyle name="Percent 4 2" xfId="116" xr:uid="{00000000-0005-0000-0000-000075000000}"/>
    <cellStyle name="Percent 5" xfId="73" xr:uid="{00000000-0005-0000-0000-000076000000}"/>
    <cellStyle name="Percent 6" xfId="119" xr:uid="{00000000-0005-0000-0000-000077000000}"/>
  </cellStyles>
  <dxfs count="0"/>
  <tableStyles count="0" defaultTableStyle="TableStyleMedium9" defaultPivotStyle="PivotStyleLight16"/>
  <colors>
    <mruColors>
      <color rgb="FFFAFAFA"/>
      <color rgb="FFD8D6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9"/>
  <sheetViews>
    <sheetView showZeros="0" topLeftCell="A24" zoomScaleNormal="100" zoomScaleSheetLayoutView="100" workbookViewId="0">
      <selection activeCell="K42" sqref="K42:K43"/>
    </sheetView>
  </sheetViews>
  <sheetFormatPr defaultColWidth="9.09765625" defaultRowHeight="20.149999999999999" customHeight="1" x14ac:dyDescent="0.75"/>
  <cols>
    <col min="1" max="3" width="1.69921875" style="7" customWidth="1"/>
    <col min="4" max="4" width="33.09765625" style="7" customWidth="1"/>
    <col min="5" max="5" width="7.69921875" style="17" customWidth="1"/>
    <col min="6" max="6" width="0.8984375" style="18" customWidth="1"/>
    <col min="7" max="7" width="14.69921875" style="3" customWidth="1"/>
    <col min="8" max="8" width="0.8984375" style="3" customWidth="1"/>
    <col min="9" max="9" width="14.69921875" style="3" customWidth="1"/>
    <col min="10" max="10" width="0.8984375" style="3" customWidth="1"/>
    <col min="11" max="11" width="14.69921875" style="3" customWidth="1"/>
    <col min="12" max="12" width="0.8984375" style="3" customWidth="1"/>
    <col min="13" max="13" width="14.69921875" style="3" customWidth="1"/>
    <col min="14" max="16384" width="9.09765625" style="7"/>
  </cols>
  <sheetData>
    <row r="1" spans="1:13" ht="20.149999999999999" customHeight="1" x14ac:dyDescent="0.75">
      <c r="A1" s="6" t="s">
        <v>132</v>
      </c>
      <c r="B1" s="6"/>
      <c r="C1" s="6"/>
      <c r="D1" s="6"/>
      <c r="E1" s="11"/>
      <c r="F1" s="12"/>
      <c r="G1" s="1"/>
      <c r="H1" s="1"/>
      <c r="I1" s="1"/>
      <c r="J1" s="1"/>
      <c r="K1" s="1"/>
      <c r="L1" s="1"/>
      <c r="M1" s="1"/>
    </row>
    <row r="2" spans="1:13" ht="20.149999999999999" customHeight="1" x14ac:dyDescent="0.75">
      <c r="A2" s="6" t="s">
        <v>26</v>
      </c>
      <c r="B2" s="6"/>
      <c r="C2" s="6"/>
      <c r="D2" s="6"/>
      <c r="E2" s="11"/>
      <c r="F2" s="12"/>
      <c r="G2" s="1"/>
      <c r="H2" s="1"/>
      <c r="I2" s="1"/>
      <c r="J2" s="1"/>
      <c r="K2" s="1"/>
      <c r="L2" s="1"/>
      <c r="M2" s="1"/>
    </row>
    <row r="3" spans="1:13" ht="20.149999999999999" customHeight="1" x14ac:dyDescent="0.75">
      <c r="A3" s="13" t="s">
        <v>232</v>
      </c>
      <c r="B3" s="13"/>
      <c r="C3" s="13"/>
      <c r="D3" s="13"/>
      <c r="E3" s="14"/>
      <c r="F3" s="15"/>
      <c r="G3" s="10"/>
      <c r="H3" s="10"/>
      <c r="I3" s="10"/>
      <c r="J3" s="10"/>
      <c r="K3" s="10"/>
      <c r="L3" s="10"/>
      <c r="M3" s="10"/>
    </row>
    <row r="4" spans="1:13" ht="20.149999999999999" customHeight="1" x14ac:dyDescent="0.75">
      <c r="A4" s="6"/>
      <c r="B4" s="6"/>
      <c r="C4" s="6"/>
      <c r="D4" s="6"/>
      <c r="E4" s="11"/>
      <c r="F4" s="12"/>
      <c r="G4" s="1"/>
      <c r="H4" s="1"/>
      <c r="I4" s="1"/>
      <c r="J4" s="1"/>
      <c r="K4" s="1"/>
      <c r="L4" s="1"/>
      <c r="M4" s="1"/>
    </row>
    <row r="5" spans="1:13" ht="20.149999999999999" customHeight="1" x14ac:dyDescent="0.75">
      <c r="A5" s="6"/>
      <c r="B5" s="6"/>
      <c r="C5" s="6"/>
      <c r="D5" s="6"/>
      <c r="E5" s="11"/>
      <c r="F5" s="16"/>
      <c r="G5" s="194" t="s">
        <v>31</v>
      </c>
      <c r="H5" s="194"/>
      <c r="I5" s="194"/>
      <c r="J5" s="2"/>
      <c r="K5" s="194" t="s">
        <v>35</v>
      </c>
      <c r="L5" s="194"/>
      <c r="M5" s="194"/>
    </row>
    <row r="6" spans="1:13" ht="20.149999999999999" customHeight="1" x14ac:dyDescent="0.75">
      <c r="A6" s="6"/>
      <c r="B6" s="6"/>
      <c r="C6" s="6"/>
      <c r="D6" s="6"/>
      <c r="E6" s="11"/>
      <c r="F6" s="16"/>
      <c r="G6" s="1" t="s">
        <v>145</v>
      </c>
      <c r="H6" s="2"/>
      <c r="I6" s="1" t="s">
        <v>146</v>
      </c>
      <c r="J6" s="2"/>
      <c r="K6" s="1" t="s">
        <v>145</v>
      </c>
      <c r="L6" s="2"/>
      <c r="M6" s="1" t="s">
        <v>146</v>
      </c>
    </row>
    <row r="7" spans="1:13" ht="20.149999999999999" customHeight="1" x14ac:dyDescent="0.75">
      <c r="A7" s="6"/>
      <c r="B7" s="6"/>
      <c r="C7" s="6"/>
      <c r="D7" s="6"/>
      <c r="E7" s="11"/>
      <c r="F7" s="16"/>
      <c r="G7" s="56" t="s">
        <v>233</v>
      </c>
      <c r="H7" s="2"/>
      <c r="I7" s="56" t="s">
        <v>13</v>
      </c>
      <c r="J7" s="2"/>
      <c r="K7" s="56" t="s">
        <v>233</v>
      </c>
      <c r="L7" s="2"/>
      <c r="M7" s="56" t="s">
        <v>13</v>
      </c>
    </row>
    <row r="8" spans="1:13" ht="20.149999999999999" customHeight="1" x14ac:dyDescent="0.75">
      <c r="A8" s="6"/>
      <c r="B8" s="6"/>
      <c r="C8" s="6"/>
      <c r="D8" s="6"/>
      <c r="E8" s="11"/>
      <c r="F8" s="16"/>
      <c r="G8" s="1" t="s">
        <v>51</v>
      </c>
      <c r="H8" s="2"/>
      <c r="I8" s="1" t="s">
        <v>48</v>
      </c>
      <c r="J8" s="2"/>
      <c r="K8" s="1" t="s">
        <v>51</v>
      </c>
      <c r="L8" s="2"/>
      <c r="M8" s="1" t="s">
        <v>48</v>
      </c>
    </row>
    <row r="9" spans="1:13" ht="20.149999999999999" customHeight="1" x14ac:dyDescent="0.75">
      <c r="A9" s="6"/>
      <c r="B9" s="6"/>
      <c r="C9" s="6"/>
      <c r="D9" s="6"/>
      <c r="E9" s="14" t="s">
        <v>4</v>
      </c>
      <c r="F9" s="16"/>
      <c r="G9" s="10" t="s">
        <v>104</v>
      </c>
      <c r="H9" s="2"/>
      <c r="I9" s="10" t="s">
        <v>104</v>
      </c>
      <c r="J9" s="2"/>
      <c r="K9" s="10" t="s">
        <v>104</v>
      </c>
      <c r="L9" s="2"/>
      <c r="M9" s="10" t="s">
        <v>104</v>
      </c>
    </row>
    <row r="10" spans="1:13" s="5" customFormat="1" ht="20.149999999999999" customHeight="1" x14ac:dyDescent="0.75">
      <c r="A10" s="19" t="s">
        <v>1</v>
      </c>
      <c r="B10" s="19"/>
      <c r="C10" s="19"/>
      <c r="D10" s="22"/>
      <c r="G10" s="4"/>
      <c r="I10" s="1"/>
      <c r="J10" s="22"/>
      <c r="K10" s="9"/>
      <c r="M10" s="3"/>
    </row>
    <row r="11" spans="1:13" s="5" customFormat="1" ht="6" customHeight="1" x14ac:dyDescent="0.75">
      <c r="A11" s="19"/>
      <c r="B11" s="19"/>
      <c r="C11" s="19"/>
      <c r="D11" s="22"/>
      <c r="G11" s="4"/>
      <c r="I11" s="1"/>
      <c r="J11" s="22"/>
      <c r="K11" s="9"/>
      <c r="M11" s="3"/>
    </row>
    <row r="12" spans="1:13" s="5" customFormat="1" ht="20.149999999999999" customHeight="1" x14ac:dyDescent="0.75">
      <c r="A12" s="23" t="s">
        <v>14</v>
      </c>
      <c r="B12" s="23"/>
      <c r="C12" s="23"/>
      <c r="G12" s="4"/>
      <c r="I12" s="3"/>
      <c r="K12" s="4"/>
      <c r="M12" s="3"/>
    </row>
    <row r="13" spans="1:13" s="5" customFormat="1" ht="6" customHeight="1" x14ac:dyDescent="0.75">
      <c r="A13" s="24"/>
      <c r="B13" s="24"/>
      <c r="C13" s="24"/>
      <c r="E13" s="25"/>
      <c r="G13" s="57"/>
      <c r="H13" s="27"/>
      <c r="I13" s="26"/>
      <c r="J13" s="27"/>
      <c r="K13" s="57"/>
      <c r="L13" s="28"/>
      <c r="M13" s="26"/>
    </row>
    <row r="14" spans="1:13" s="5" customFormat="1" ht="20.149999999999999" customHeight="1" x14ac:dyDescent="0.75">
      <c r="A14" s="24" t="s">
        <v>17</v>
      </c>
      <c r="B14" s="24"/>
      <c r="C14" s="24"/>
      <c r="E14" s="25"/>
      <c r="G14" s="58">
        <v>453480622</v>
      </c>
      <c r="H14" s="30"/>
      <c r="I14" s="29">
        <v>1029477632</v>
      </c>
      <c r="J14" s="30"/>
      <c r="K14" s="162">
        <v>2390518</v>
      </c>
      <c r="L14" s="30"/>
      <c r="M14" s="29">
        <v>45589581</v>
      </c>
    </row>
    <row r="15" spans="1:13" s="5" customFormat="1" ht="20.149999999999999" customHeight="1" x14ac:dyDescent="0.75">
      <c r="A15" s="215" t="s">
        <v>106</v>
      </c>
      <c r="B15" s="215"/>
      <c r="C15" s="215"/>
      <c r="D15" s="214"/>
      <c r="E15" s="211">
        <v>7</v>
      </c>
      <c r="F15" s="210"/>
      <c r="G15" s="212">
        <v>19615422307</v>
      </c>
      <c r="H15" s="213"/>
      <c r="I15" s="212">
        <v>15570816707</v>
      </c>
      <c r="J15" s="30"/>
      <c r="K15" s="162">
        <v>117845868</v>
      </c>
      <c r="L15" s="30"/>
      <c r="M15" s="29">
        <v>44979678</v>
      </c>
    </row>
    <row r="16" spans="1:13" s="5" customFormat="1" ht="20.149999999999999" customHeight="1" x14ac:dyDescent="0.75">
      <c r="A16" s="24" t="s">
        <v>52</v>
      </c>
      <c r="B16" s="24"/>
      <c r="C16" s="24"/>
      <c r="E16" s="25"/>
      <c r="G16" s="58">
        <v>8611114</v>
      </c>
      <c r="H16" s="30"/>
      <c r="I16" s="29">
        <v>3950948</v>
      </c>
      <c r="J16" s="30"/>
      <c r="K16" s="162">
        <v>0</v>
      </c>
      <c r="L16" s="31"/>
      <c r="M16" s="29">
        <v>0</v>
      </c>
    </row>
    <row r="17" spans="1:13" s="5" customFormat="1" ht="20.149999999999999" customHeight="1" x14ac:dyDescent="0.75">
      <c r="A17" s="24" t="s">
        <v>53</v>
      </c>
      <c r="B17" s="24"/>
      <c r="C17" s="24"/>
      <c r="E17" s="25">
        <v>22.3</v>
      </c>
      <c r="G17" s="58">
        <v>415411918</v>
      </c>
      <c r="H17" s="30"/>
      <c r="I17" s="29">
        <v>357819925</v>
      </c>
      <c r="J17" s="30"/>
      <c r="K17" s="162">
        <v>4373000000</v>
      </c>
      <c r="L17" s="32"/>
      <c r="M17" s="29">
        <v>398000000</v>
      </c>
    </row>
    <row r="18" spans="1:13" s="5" customFormat="1" ht="20.149999999999999" customHeight="1" x14ac:dyDescent="0.75">
      <c r="A18" s="215" t="s">
        <v>54</v>
      </c>
      <c r="B18" s="209"/>
      <c r="C18" s="209"/>
      <c r="D18" s="211"/>
      <c r="E18" s="211">
        <v>8</v>
      </c>
      <c r="F18" s="210"/>
      <c r="G18" s="212">
        <v>15104157617</v>
      </c>
      <c r="H18" s="213"/>
      <c r="I18" s="212">
        <v>10486814191</v>
      </c>
      <c r="J18" s="30"/>
      <c r="K18" s="162">
        <v>0</v>
      </c>
      <c r="L18" s="30"/>
      <c r="M18" s="29">
        <v>0</v>
      </c>
    </row>
    <row r="19" spans="1:13" s="5" customFormat="1" ht="20.149999999999999" customHeight="1" x14ac:dyDescent="0.75">
      <c r="A19" s="24" t="s">
        <v>108</v>
      </c>
      <c r="B19" s="24"/>
      <c r="C19" s="24"/>
      <c r="D19" s="25"/>
      <c r="E19" s="25"/>
      <c r="G19" s="58"/>
      <c r="H19" s="30"/>
      <c r="I19" s="29"/>
      <c r="J19" s="30"/>
      <c r="K19" s="162"/>
      <c r="L19" s="30"/>
      <c r="M19" s="29"/>
    </row>
    <row r="20" spans="1:13" s="5" customFormat="1" ht="20.149999999999999" customHeight="1" x14ac:dyDescent="0.75">
      <c r="B20" s="24" t="s">
        <v>107</v>
      </c>
      <c r="C20" s="24"/>
      <c r="D20" s="33"/>
      <c r="E20" s="25"/>
      <c r="G20" s="58">
        <v>0</v>
      </c>
      <c r="H20" s="30"/>
      <c r="I20" s="29">
        <v>161296500</v>
      </c>
      <c r="J20" s="30"/>
      <c r="K20" s="162">
        <v>0</v>
      </c>
      <c r="L20" s="30"/>
      <c r="M20" s="29">
        <v>0</v>
      </c>
    </row>
    <row r="21" spans="1:13" s="5" customFormat="1" ht="20.149999999999999" customHeight="1" x14ac:dyDescent="0.75">
      <c r="A21" s="24" t="s">
        <v>55</v>
      </c>
      <c r="B21" s="24"/>
      <c r="C21" s="24"/>
      <c r="D21" s="25"/>
      <c r="E21" s="157">
        <v>9</v>
      </c>
      <c r="G21" s="58">
        <v>34937965</v>
      </c>
      <c r="H21" s="30"/>
      <c r="I21" s="29">
        <v>94992032</v>
      </c>
      <c r="J21" s="30"/>
      <c r="K21" s="162">
        <v>0</v>
      </c>
      <c r="L21" s="31"/>
      <c r="M21" s="29">
        <v>0</v>
      </c>
    </row>
    <row r="22" spans="1:13" s="5" customFormat="1" ht="20.149999999999999" customHeight="1" x14ac:dyDescent="0.75">
      <c r="A22" s="24" t="s">
        <v>15</v>
      </c>
      <c r="B22" s="24"/>
      <c r="C22" s="24"/>
      <c r="D22" s="24"/>
      <c r="E22" s="25"/>
      <c r="G22" s="59">
        <v>172136905</v>
      </c>
      <c r="H22" s="27"/>
      <c r="I22" s="34">
        <v>256469225</v>
      </c>
      <c r="J22" s="27"/>
      <c r="K22" s="161">
        <v>18375920</v>
      </c>
      <c r="L22" s="27"/>
      <c r="M22" s="34">
        <v>6910150</v>
      </c>
    </row>
    <row r="23" spans="1:13" s="5" customFormat="1" ht="6" customHeight="1" x14ac:dyDescent="0.75">
      <c r="A23" s="24"/>
      <c r="B23" s="24"/>
      <c r="C23" s="24"/>
      <c r="D23" s="24"/>
      <c r="E23" s="25"/>
      <c r="G23" s="57"/>
      <c r="H23" s="27"/>
      <c r="I23" s="26"/>
      <c r="J23" s="27"/>
      <c r="K23" s="57"/>
      <c r="L23" s="27"/>
      <c r="M23" s="26"/>
    </row>
    <row r="24" spans="1:13" s="5" customFormat="1" ht="20.149999999999999" customHeight="1" x14ac:dyDescent="0.75">
      <c r="A24" s="19" t="s">
        <v>18</v>
      </c>
      <c r="B24" s="19"/>
      <c r="C24" s="19"/>
      <c r="E24" s="36"/>
      <c r="G24" s="59">
        <f>SUM(G14:G22)</f>
        <v>35804158448</v>
      </c>
      <c r="H24" s="30"/>
      <c r="I24" s="34">
        <f>SUM(I14:I22)</f>
        <v>27961637160</v>
      </c>
      <c r="J24" s="30"/>
      <c r="K24" s="59">
        <f>SUM(K14:K22)</f>
        <v>4511612306</v>
      </c>
      <c r="L24" s="27"/>
      <c r="M24" s="34">
        <f>SUM(M14:M22)</f>
        <v>495479409</v>
      </c>
    </row>
    <row r="25" spans="1:13" s="5" customFormat="1" ht="20.149999999999999" customHeight="1" x14ac:dyDescent="0.75">
      <c r="A25" s="23"/>
      <c r="B25" s="23"/>
      <c r="C25" s="23"/>
      <c r="G25" s="58"/>
      <c r="H25" s="37"/>
      <c r="I25" s="29"/>
      <c r="J25" s="37"/>
      <c r="K25" s="58"/>
      <c r="L25" s="38"/>
      <c r="M25" s="29"/>
    </row>
    <row r="26" spans="1:13" s="5" customFormat="1" ht="20.149999999999999" customHeight="1" x14ac:dyDescent="0.75">
      <c r="A26" s="23" t="s">
        <v>2</v>
      </c>
      <c r="B26" s="23"/>
      <c r="C26" s="23"/>
      <c r="D26" s="25"/>
      <c r="G26" s="58"/>
      <c r="H26" s="37"/>
      <c r="I26" s="29"/>
      <c r="J26" s="37"/>
      <c r="K26" s="58"/>
      <c r="L26" s="37"/>
      <c r="M26" s="29"/>
    </row>
    <row r="27" spans="1:13" s="5" customFormat="1" ht="6" customHeight="1" x14ac:dyDescent="0.75">
      <c r="A27" s="23"/>
      <c r="B27" s="23"/>
      <c r="C27" s="23"/>
      <c r="D27" s="25"/>
      <c r="G27" s="58"/>
      <c r="H27" s="37"/>
      <c r="I27" s="29"/>
      <c r="J27" s="37"/>
      <c r="K27" s="58"/>
      <c r="L27" s="37"/>
      <c r="M27" s="29"/>
    </row>
    <row r="28" spans="1:13" s="5" customFormat="1" ht="20.149999999999999" customHeight="1" x14ac:dyDescent="0.75">
      <c r="A28" s="24" t="s">
        <v>56</v>
      </c>
      <c r="B28" s="24"/>
      <c r="C28" s="24"/>
      <c r="D28" s="39"/>
      <c r="E28" s="25"/>
      <c r="G28" s="58">
        <v>177267469</v>
      </c>
      <c r="H28" s="37"/>
      <c r="I28" s="29">
        <v>62094222</v>
      </c>
      <c r="J28" s="37"/>
      <c r="K28" s="162">
        <v>0</v>
      </c>
      <c r="L28" s="30"/>
      <c r="M28" s="29">
        <v>0</v>
      </c>
    </row>
    <row r="29" spans="1:13" s="5" customFormat="1" ht="20.149999999999999" customHeight="1" x14ac:dyDescent="0.75">
      <c r="A29" s="24" t="s">
        <v>57</v>
      </c>
      <c r="B29" s="24"/>
      <c r="C29" s="24"/>
      <c r="D29" s="39"/>
      <c r="E29" s="39"/>
      <c r="G29" s="58">
        <v>60234495</v>
      </c>
      <c r="H29" s="30"/>
      <c r="I29" s="29">
        <v>61749457</v>
      </c>
      <c r="J29" s="30"/>
      <c r="K29" s="162">
        <v>0</v>
      </c>
      <c r="L29" s="30"/>
      <c r="M29" s="29">
        <v>0</v>
      </c>
    </row>
    <row r="30" spans="1:13" s="5" customFormat="1" ht="20.149999999999999" customHeight="1" x14ac:dyDescent="0.75">
      <c r="A30" s="24" t="s">
        <v>58</v>
      </c>
      <c r="B30" s="24"/>
      <c r="C30" s="24"/>
      <c r="D30" s="25"/>
      <c r="E30" s="39">
        <v>10</v>
      </c>
      <c r="G30" s="58" t="s">
        <v>0</v>
      </c>
      <c r="H30" s="30"/>
      <c r="I30" s="29">
        <v>0</v>
      </c>
      <c r="J30" s="30"/>
      <c r="K30" s="162">
        <v>14730353113</v>
      </c>
      <c r="L30" s="32"/>
      <c r="M30" s="29">
        <v>14729353313</v>
      </c>
    </row>
    <row r="31" spans="1:13" s="5" customFormat="1" ht="20.149999999999999" customHeight="1" x14ac:dyDescent="0.75">
      <c r="A31" s="40" t="s">
        <v>59</v>
      </c>
      <c r="B31" s="40"/>
      <c r="C31" s="40"/>
      <c r="D31" s="25"/>
      <c r="E31" s="25">
        <v>22.4</v>
      </c>
      <c r="G31" s="58">
        <v>17369191</v>
      </c>
      <c r="H31" s="41"/>
      <c r="I31" s="29">
        <v>35369191</v>
      </c>
      <c r="J31" s="41"/>
      <c r="K31" s="162">
        <v>0</v>
      </c>
      <c r="L31" s="31"/>
      <c r="M31" s="29">
        <v>0</v>
      </c>
    </row>
    <row r="32" spans="1:13" s="5" customFormat="1" ht="20.149999999999999" customHeight="1" x14ac:dyDescent="0.75">
      <c r="A32" s="40" t="s">
        <v>60</v>
      </c>
      <c r="B32" s="40"/>
      <c r="C32" s="40"/>
      <c r="D32" s="25"/>
      <c r="E32" s="25">
        <v>11</v>
      </c>
      <c r="G32" s="58">
        <v>212760106</v>
      </c>
      <c r="H32" s="30"/>
      <c r="I32" s="29">
        <v>232176058</v>
      </c>
      <c r="J32" s="30"/>
      <c r="K32" s="162">
        <v>0</v>
      </c>
      <c r="L32" s="32"/>
      <c r="M32" s="29">
        <v>0</v>
      </c>
    </row>
    <row r="33" spans="1:13" s="5" customFormat="1" ht="20.149999999999999" customHeight="1" x14ac:dyDescent="0.75">
      <c r="A33" s="24" t="s">
        <v>61</v>
      </c>
      <c r="B33" s="24"/>
      <c r="C33" s="24"/>
      <c r="D33" s="25"/>
      <c r="E33" s="25">
        <v>12</v>
      </c>
      <c r="G33" s="58">
        <v>4490608445</v>
      </c>
      <c r="H33" s="30"/>
      <c r="I33" s="29">
        <v>4413317372</v>
      </c>
      <c r="J33" s="30"/>
      <c r="K33" s="162">
        <v>106913787</v>
      </c>
      <c r="L33" s="30"/>
      <c r="M33" s="29">
        <v>1434000</v>
      </c>
    </row>
    <row r="34" spans="1:13" s="5" customFormat="1" ht="20.149999999999999" customHeight="1" x14ac:dyDescent="0.75">
      <c r="A34" s="24" t="s">
        <v>44</v>
      </c>
      <c r="B34" s="24"/>
      <c r="C34" s="24"/>
      <c r="D34" s="25"/>
      <c r="E34" s="25">
        <v>13</v>
      </c>
      <c r="G34" s="58">
        <v>770321630</v>
      </c>
      <c r="H34" s="30"/>
      <c r="I34" s="29">
        <v>737624513</v>
      </c>
      <c r="J34" s="30"/>
      <c r="K34" s="162">
        <v>0</v>
      </c>
      <c r="L34" s="30"/>
      <c r="M34" s="29">
        <v>0</v>
      </c>
    </row>
    <row r="35" spans="1:13" s="5" customFormat="1" ht="20.149999999999999" customHeight="1" x14ac:dyDescent="0.75">
      <c r="A35" s="24" t="s">
        <v>188</v>
      </c>
      <c r="B35" s="24"/>
      <c r="C35" s="24"/>
      <c r="D35" s="25"/>
      <c r="E35" s="25"/>
      <c r="G35" s="58">
        <v>706333</v>
      </c>
      <c r="H35" s="30"/>
      <c r="I35" s="29">
        <v>664756</v>
      </c>
      <c r="J35" s="30"/>
      <c r="K35" s="162">
        <v>0</v>
      </c>
      <c r="L35" s="30"/>
      <c r="M35" s="29">
        <v>0</v>
      </c>
    </row>
    <row r="36" spans="1:13" s="5" customFormat="1" ht="20.149999999999999" customHeight="1" x14ac:dyDescent="0.75">
      <c r="A36" s="24" t="s">
        <v>62</v>
      </c>
      <c r="B36" s="24"/>
      <c r="C36" s="24"/>
      <c r="D36" s="25"/>
      <c r="E36" s="25"/>
      <c r="G36" s="58">
        <v>5423877445</v>
      </c>
      <c r="H36" s="30"/>
      <c r="I36" s="29">
        <v>5423877445</v>
      </c>
      <c r="J36" s="30"/>
      <c r="K36" s="162">
        <v>0</v>
      </c>
      <c r="L36" s="30"/>
      <c r="M36" s="29">
        <v>0</v>
      </c>
    </row>
    <row r="37" spans="1:13" s="5" customFormat="1" ht="20.149999999999999" customHeight="1" x14ac:dyDescent="0.75">
      <c r="A37" s="24" t="s">
        <v>159</v>
      </c>
      <c r="B37" s="24"/>
      <c r="C37" s="24"/>
      <c r="D37" s="25"/>
      <c r="E37" s="25"/>
      <c r="G37" s="58">
        <v>43394136</v>
      </c>
      <c r="H37" s="30"/>
      <c r="I37" s="29">
        <v>35849199</v>
      </c>
      <c r="J37" s="30"/>
      <c r="K37" s="162">
        <v>32486765</v>
      </c>
      <c r="L37" s="30"/>
      <c r="M37" s="29">
        <v>32486765</v>
      </c>
    </row>
    <row r="38" spans="1:13" s="5" customFormat="1" ht="20.149999999999999" customHeight="1" x14ac:dyDescent="0.75">
      <c r="A38" s="24" t="s">
        <v>158</v>
      </c>
      <c r="B38" s="24"/>
      <c r="C38" s="24"/>
      <c r="E38" s="25">
        <v>12</v>
      </c>
      <c r="G38" s="58">
        <v>1212604</v>
      </c>
      <c r="H38" s="30"/>
      <c r="I38" s="29">
        <v>1328283</v>
      </c>
      <c r="J38" s="30"/>
      <c r="K38" s="162">
        <v>0</v>
      </c>
      <c r="L38" s="30"/>
      <c r="M38" s="29">
        <v>0</v>
      </c>
    </row>
    <row r="39" spans="1:13" s="5" customFormat="1" ht="20.149999999999999" customHeight="1" x14ac:dyDescent="0.75">
      <c r="A39" s="40" t="s">
        <v>63</v>
      </c>
      <c r="B39" s="40"/>
      <c r="C39" s="40"/>
      <c r="D39" s="25"/>
      <c r="G39" s="58">
        <v>18880022</v>
      </c>
      <c r="H39" s="30"/>
      <c r="I39" s="29">
        <v>20824857</v>
      </c>
      <c r="J39" s="30"/>
      <c r="K39" s="162">
        <v>0</v>
      </c>
      <c r="L39" s="30"/>
      <c r="M39" s="29">
        <v>0</v>
      </c>
    </row>
    <row r="40" spans="1:13" s="5" customFormat="1" ht="20.149999999999999" customHeight="1" x14ac:dyDescent="0.75">
      <c r="A40" s="24" t="s">
        <v>64</v>
      </c>
      <c r="B40" s="24"/>
      <c r="C40" s="24"/>
      <c r="D40" s="40"/>
      <c r="E40" s="25">
        <v>9</v>
      </c>
      <c r="G40" s="58">
        <v>44354901</v>
      </c>
      <c r="H40" s="30"/>
      <c r="I40" s="29">
        <v>126391954</v>
      </c>
      <c r="J40" s="30"/>
      <c r="K40" s="162">
        <v>0</v>
      </c>
      <c r="L40" s="30"/>
      <c r="M40" s="29">
        <v>0</v>
      </c>
    </row>
    <row r="41" spans="1:13" s="5" customFormat="1" ht="20.149999999999999" customHeight="1" x14ac:dyDescent="0.75">
      <c r="A41" s="40" t="s">
        <v>65</v>
      </c>
      <c r="B41" s="40"/>
      <c r="C41" s="40"/>
      <c r="D41" s="24"/>
      <c r="E41" s="42"/>
      <c r="G41" s="59">
        <v>31261596</v>
      </c>
      <c r="H41" s="27"/>
      <c r="I41" s="34">
        <v>29202705</v>
      </c>
      <c r="J41" s="27"/>
      <c r="K41" s="161">
        <v>10924420</v>
      </c>
      <c r="L41" s="27"/>
      <c r="M41" s="34">
        <v>9031311</v>
      </c>
    </row>
    <row r="42" spans="1:13" s="5" customFormat="1" ht="6" customHeight="1" x14ac:dyDescent="0.75">
      <c r="A42" s="40"/>
      <c r="B42" s="40"/>
      <c r="C42" s="40"/>
      <c r="D42" s="24"/>
      <c r="E42" s="42"/>
      <c r="G42" s="57"/>
      <c r="H42" s="27"/>
      <c r="I42" s="26"/>
      <c r="J42" s="27"/>
      <c r="K42" s="57"/>
      <c r="L42" s="27"/>
      <c r="M42" s="26"/>
    </row>
    <row r="43" spans="1:13" s="5" customFormat="1" ht="20.149999999999999" customHeight="1" x14ac:dyDescent="0.75">
      <c r="A43" s="19" t="s">
        <v>19</v>
      </c>
      <c r="B43" s="19"/>
      <c r="C43" s="19"/>
      <c r="D43" s="23"/>
      <c r="E43" s="36"/>
      <c r="G43" s="59">
        <f>SUM(G28:G41)</f>
        <v>11292248373</v>
      </c>
      <c r="H43" s="27"/>
      <c r="I43" s="34">
        <f>SUM(I28:I41)</f>
        <v>11180470012</v>
      </c>
      <c r="J43" s="27"/>
      <c r="K43" s="59">
        <f>SUM(K28:K41)</f>
        <v>14880678085</v>
      </c>
      <c r="L43" s="27"/>
      <c r="M43" s="34">
        <f>SUM(M28:M41)</f>
        <v>14772305389</v>
      </c>
    </row>
    <row r="44" spans="1:13" s="5" customFormat="1" ht="6" customHeight="1" x14ac:dyDescent="0.75">
      <c r="A44" s="19"/>
      <c r="B44" s="19"/>
      <c r="C44" s="19"/>
      <c r="D44" s="23"/>
      <c r="E44" s="36"/>
      <c r="G44" s="57"/>
      <c r="H44" s="27"/>
      <c r="I44" s="26"/>
      <c r="J44" s="27"/>
      <c r="K44" s="57"/>
      <c r="L44" s="27"/>
      <c r="M44" s="26"/>
    </row>
    <row r="45" spans="1:13" ht="20.149999999999999" customHeight="1" thickBot="1" x14ac:dyDescent="0.8">
      <c r="A45" s="23" t="s">
        <v>3</v>
      </c>
      <c r="B45" s="23"/>
      <c r="C45" s="23"/>
      <c r="D45" s="6"/>
      <c r="E45" s="23"/>
      <c r="F45" s="7"/>
      <c r="G45" s="60">
        <f>G24+G43</f>
        <v>47096406821</v>
      </c>
      <c r="H45" s="30"/>
      <c r="I45" s="43">
        <f>I24+I43</f>
        <v>39142107172</v>
      </c>
      <c r="J45" s="30"/>
      <c r="K45" s="60">
        <f>K24+K43</f>
        <v>19392290391</v>
      </c>
      <c r="L45" s="27"/>
      <c r="M45" s="43">
        <f>M24+M43</f>
        <v>15267784798</v>
      </c>
    </row>
    <row r="46" spans="1:13" ht="22" customHeight="1" thickTop="1" x14ac:dyDescent="0.75">
      <c r="A46" s="23"/>
      <c r="B46" s="23"/>
      <c r="C46" s="23"/>
      <c r="D46" s="6"/>
      <c r="E46" s="23"/>
      <c r="F46" s="7"/>
      <c r="G46" s="26"/>
      <c r="H46" s="30"/>
      <c r="I46" s="26"/>
      <c r="J46" s="30"/>
      <c r="K46" s="26"/>
      <c r="L46" s="27"/>
      <c r="M46" s="26"/>
    </row>
    <row r="47" spans="1:13" ht="22" customHeight="1" x14ac:dyDescent="0.75">
      <c r="A47" s="23"/>
      <c r="B47" s="23"/>
      <c r="C47" s="23"/>
      <c r="D47" s="6"/>
      <c r="E47" s="23"/>
      <c r="F47" s="7"/>
      <c r="G47" s="26"/>
      <c r="H47" s="30"/>
      <c r="I47" s="26"/>
      <c r="J47" s="30"/>
      <c r="K47" s="26"/>
      <c r="L47" s="27"/>
      <c r="M47" s="26"/>
    </row>
    <row r="48" spans="1:13" ht="12.75" customHeight="1" x14ac:dyDescent="0.75">
      <c r="A48" s="23"/>
      <c r="B48" s="23"/>
      <c r="C48" s="23"/>
      <c r="D48" s="6"/>
      <c r="E48" s="23"/>
      <c r="F48" s="7"/>
      <c r="G48" s="26"/>
      <c r="H48" s="30"/>
      <c r="I48" s="26"/>
      <c r="J48" s="30"/>
      <c r="K48" s="26"/>
      <c r="L48" s="27"/>
      <c r="M48" s="26"/>
    </row>
    <row r="49" spans="1:13" ht="22" customHeight="1" x14ac:dyDescent="0.75">
      <c r="A49" s="21" t="s">
        <v>105</v>
      </c>
      <c r="B49" s="21"/>
      <c r="C49" s="21"/>
      <c r="D49" s="21"/>
      <c r="E49" s="20"/>
      <c r="F49" s="20"/>
      <c r="G49" s="20"/>
      <c r="H49" s="20"/>
      <c r="I49" s="20"/>
      <c r="J49" s="20"/>
      <c r="K49" s="20"/>
      <c r="L49" s="20"/>
      <c r="M49" s="20"/>
    </row>
    <row r="50" spans="1:13" ht="20.149999999999999" customHeight="1" x14ac:dyDescent="0.75">
      <c r="A50" s="6" t="str">
        <f>A1</f>
        <v>บริษัท สตาร์ค คอร์เปอเรชั่น จำกัด (มหาชน)</v>
      </c>
      <c r="B50" s="6"/>
      <c r="C50" s="6"/>
      <c r="D50" s="6"/>
      <c r="E50" s="11"/>
      <c r="F50" s="12"/>
      <c r="G50" s="1"/>
      <c r="H50" s="1"/>
      <c r="I50" s="1"/>
      <c r="J50" s="1"/>
      <c r="K50" s="1"/>
      <c r="L50" s="1"/>
      <c r="M50" s="1"/>
    </row>
    <row r="51" spans="1:13" ht="20.149999999999999" customHeight="1" x14ac:dyDescent="0.75">
      <c r="A51" s="6" t="s">
        <v>43</v>
      </c>
      <c r="B51" s="6"/>
      <c r="C51" s="6"/>
      <c r="D51" s="6"/>
      <c r="E51" s="11"/>
      <c r="F51" s="12"/>
      <c r="G51" s="1"/>
      <c r="H51" s="1"/>
      <c r="I51" s="1"/>
      <c r="J51" s="1"/>
      <c r="K51" s="1"/>
      <c r="L51" s="1"/>
      <c r="M51" s="1"/>
    </row>
    <row r="52" spans="1:13" ht="20.149999999999999" customHeight="1" x14ac:dyDescent="0.75">
      <c r="A52" s="13" t="s">
        <v>232</v>
      </c>
      <c r="B52" s="13"/>
      <c r="C52" s="13"/>
      <c r="D52" s="13"/>
      <c r="E52" s="14"/>
      <c r="F52" s="15"/>
      <c r="G52" s="10"/>
      <c r="H52" s="10"/>
      <c r="I52" s="10"/>
      <c r="J52" s="10"/>
      <c r="K52" s="10"/>
      <c r="L52" s="10"/>
      <c r="M52" s="10"/>
    </row>
    <row r="53" spans="1:13" ht="15" customHeight="1" x14ac:dyDescent="0.75">
      <c r="A53" s="6"/>
      <c r="B53" s="6"/>
      <c r="C53" s="6"/>
      <c r="D53" s="6"/>
      <c r="E53" s="11"/>
      <c r="F53" s="12"/>
      <c r="G53" s="1"/>
      <c r="H53" s="1"/>
      <c r="I53" s="1"/>
      <c r="J53" s="1"/>
      <c r="K53" s="1"/>
      <c r="L53" s="1"/>
      <c r="M53" s="1"/>
    </row>
    <row r="54" spans="1:13" ht="16.399999999999999" customHeight="1" x14ac:dyDescent="0.75">
      <c r="A54" s="6"/>
      <c r="B54" s="6"/>
      <c r="C54" s="6"/>
      <c r="D54" s="6"/>
      <c r="E54" s="11"/>
      <c r="F54" s="16"/>
      <c r="G54" s="194" t="s">
        <v>31</v>
      </c>
      <c r="H54" s="194"/>
      <c r="I54" s="194"/>
      <c r="J54" s="2"/>
      <c r="K54" s="194" t="s">
        <v>35</v>
      </c>
      <c r="L54" s="194"/>
      <c r="M54" s="194"/>
    </row>
    <row r="55" spans="1:13" ht="20.149999999999999" customHeight="1" x14ac:dyDescent="0.75">
      <c r="A55" s="6"/>
      <c r="B55" s="6"/>
      <c r="C55" s="6"/>
      <c r="D55" s="6"/>
      <c r="E55" s="11"/>
      <c r="F55" s="16"/>
      <c r="G55" s="1" t="s">
        <v>145</v>
      </c>
      <c r="H55" s="2"/>
      <c r="I55" s="1" t="s">
        <v>146</v>
      </c>
      <c r="J55" s="2"/>
      <c r="K55" s="1" t="s">
        <v>145</v>
      </c>
      <c r="L55" s="2"/>
      <c r="M55" s="1" t="s">
        <v>146</v>
      </c>
    </row>
    <row r="56" spans="1:13" ht="20.149999999999999" customHeight="1" x14ac:dyDescent="0.75">
      <c r="A56" s="6"/>
      <c r="B56" s="6"/>
      <c r="C56" s="6"/>
      <c r="D56" s="6"/>
      <c r="E56" s="11"/>
      <c r="F56" s="16"/>
      <c r="G56" s="56" t="s">
        <v>233</v>
      </c>
      <c r="H56" s="2"/>
      <c r="I56" s="56" t="s">
        <v>13</v>
      </c>
      <c r="J56" s="2"/>
      <c r="K56" s="56" t="s">
        <v>233</v>
      </c>
      <c r="L56" s="2"/>
      <c r="M56" s="56" t="s">
        <v>13</v>
      </c>
    </row>
    <row r="57" spans="1:13" ht="20.149999999999999" customHeight="1" x14ac:dyDescent="0.75">
      <c r="A57" s="6"/>
      <c r="B57" s="6"/>
      <c r="C57" s="6"/>
      <c r="D57" s="6"/>
      <c r="E57" s="11"/>
      <c r="F57" s="16"/>
      <c r="G57" s="1" t="s">
        <v>51</v>
      </c>
      <c r="H57" s="2"/>
      <c r="I57" s="1" t="s">
        <v>48</v>
      </c>
      <c r="J57" s="2"/>
      <c r="K57" s="1" t="s">
        <v>51</v>
      </c>
      <c r="L57" s="2"/>
      <c r="M57" s="1" t="s">
        <v>48</v>
      </c>
    </row>
    <row r="58" spans="1:13" ht="20.149999999999999" customHeight="1" x14ac:dyDescent="0.75">
      <c r="A58" s="6"/>
      <c r="B58" s="6"/>
      <c r="C58" s="6"/>
      <c r="D58" s="6"/>
      <c r="E58" s="14" t="s">
        <v>4</v>
      </c>
      <c r="F58" s="16"/>
      <c r="G58" s="10" t="s">
        <v>104</v>
      </c>
      <c r="H58" s="2"/>
      <c r="I58" s="10" t="s">
        <v>104</v>
      </c>
      <c r="J58" s="2"/>
      <c r="K58" s="10" t="s">
        <v>104</v>
      </c>
      <c r="L58" s="2"/>
      <c r="M58" s="10" t="s">
        <v>104</v>
      </c>
    </row>
    <row r="59" spans="1:13" ht="6" customHeight="1" x14ac:dyDescent="0.75">
      <c r="A59" s="6"/>
      <c r="B59" s="6"/>
      <c r="C59" s="6"/>
      <c r="D59" s="6"/>
      <c r="E59" s="11"/>
      <c r="F59" s="16"/>
      <c r="G59" s="9"/>
      <c r="H59" s="2"/>
      <c r="I59" s="1"/>
      <c r="J59" s="2"/>
      <c r="K59" s="9"/>
      <c r="L59" s="2"/>
      <c r="M59" s="1"/>
    </row>
    <row r="60" spans="1:13" ht="20.149999999999999" customHeight="1" x14ac:dyDescent="0.75">
      <c r="A60" s="6" t="s">
        <v>37</v>
      </c>
      <c r="B60" s="6"/>
      <c r="C60" s="6"/>
      <c r="D60" s="6"/>
      <c r="E60" s="11"/>
      <c r="F60" s="12"/>
      <c r="G60" s="9"/>
      <c r="H60" s="1"/>
      <c r="I60" s="1"/>
      <c r="J60" s="1"/>
      <c r="K60" s="9"/>
      <c r="L60" s="1"/>
      <c r="M60" s="1"/>
    </row>
    <row r="61" spans="1:13" ht="6" customHeight="1" x14ac:dyDescent="0.75">
      <c r="D61" s="6"/>
      <c r="G61" s="4"/>
      <c r="K61" s="4"/>
    </row>
    <row r="62" spans="1:13" ht="20.149999999999999" customHeight="1" x14ac:dyDescent="0.75">
      <c r="A62" s="6" t="s">
        <v>5</v>
      </c>
      <c r="B62" s="6"/>
      <c r="C62" s="6"/>
      <c r="D62" s="6"/>
      <c r="G62" s="4"/>
      <c r="K62" s="4"/>
    </row>
    <row r="63" spans="1:13" ht="6" customHeight="1" x14ac:dyDescent="0.75">
      <c r="A63" s="6"/>
      <c r="B63" s="6"/>
      <c r="C63" s="6"/>
      <c r="D63" s="6"/>
      <c r="G63" s="4"/>
      <c r="K63" s="4"/>
    </row>
    <row r="64" spans="1:13" ht="20.149999999999999" customHeight="1" x14ac:dyDescent="0.75">
      <c r="A64" s="24" t="s">
        <v>66</v>
      </c>
      <c r="B64" s="24"/>
      <c r="C64" s="24"/>
      <c r="D64" s="6"/>
      <c r="G64" s="4"/>
      <c r="K64" s="4"/>
    </row>
    <row r="65" spans="1:13" ht="20.149999999999999" customHeight="1" x14ac:dyDescent="0.75">
      <c r="B65" s="24" t="s">
        <v>67</v>
      </c>
      <c r="E65" s="25">
        <v>14</v>
      </c>
      <c r="F65" s="7"/>
      <c r="G65" s="58">
        <v>4724367034</v>
      </c>
      <c r="H65" s="44"/>
      <c r="I65" s="29">
        <v>3443799837</v>
      </c>
      <c r="J65" s="44"/>
      <c r="K65" s="162">
        <v>0</v>
      </c>
      <c r="M65" s="29">
        <v>0</v>
      </c>
    </row>
    <row r="66" spans="1:13" ht="20.149999999999999" customHeight="1" x14ac:dyDescent="0.75">
      <c r="A66" s="135" t="s">
        <v>119</v>
      </c>
      <c r="B66" s="24"/>
      <c r="C66" s="24"/>
      <c r="D66" s="6"/>
      <c r="E66" s="25"/>
      <c r="F66" s="7"/>
      <c r="G66" s="58">
        <v>20785252723</v>
      </c>
      <c r="H66" s="44"/>
      <c r="I66" s="29">
        <v>17092542801</v>
      </c>
      <c r="J66" s="44"/>
      <c r="K66" s="162">
        <v>221827602</v>
      </c>
      <c r="M66" s="29">
        <v>143241533</v>
      </c>
    </row>
    <row r="67" spans="1:13" ht="20.149999999999999" customHeight="1" x14ac:dyDescent="0.75">
      <c r="A67" s="24" t="s">
        <v>70</v>
      </c>
      <c r="B67" s="24"/>
      <c r="C67" s="24"/>
      <c r="D67" s="6"/>
      <c r="E67" s="25"/>
      <c r="F67" s="7"/>
      <c r="G67" s="58"/>
      <c r="H67" s="45"/>
      <c r="I67" s="29"/>
      <c r="J67" s="44"/>
      <c r="K67" s="162"/>
      <c r="M67" s="29"/>
    </row>
    <row r="68" spans="1:13" ht="20.149999999999999" customHeight="1" x14ac:dyDescent="0.75">
      <c r="B68" s="135" t="s">
        <v>122</v>
      </c>
      <c r="E68" s="25">
        <v>16</v>
      </c>
      <c r="F68" s="7"/>
      <c r="G68" s="58">
        <v>1551090423</v>
      </c>
      <c r="H68" s="45"/>
      <c r="I68" s="29">
        <v>1429887381</v>
      </c>
      <c r="J68" s="45"/>
      <c r="K68" s="162">
        <v>0</v>
      </c>
      <c r="M68" s="29">
        <v>8978847</v>
      </c>
    </row>
    <row r="69" spans="1:13" ht="20.149999999999999" customHeight="1" x14ac:dyDescent="0.75">
      <c r="A69" s="7" t="s">
        <v>201</v>
      </c>
      <c r="B69" s="135"/>
      <c r="E69" s="25">
        <v>19</v>
      </c>
      <c r="F69" s="7"/>
      <c r="G69" s="58">
        <v>2778224243</v>
      </c>
      <c r="H69" s="45"/>
      <c r="I69" s="29">
        <v>0</v>
      </c>
      <c r="J69" s="45"/>
      <c r="K69" s="162">
        <v>2778224243</v>
      </c>
      <c r="M69" s="29">
        <v>0</v>
      </c>
    </row>
    <row r="70" spans="1:13" ht="20.149999999999999" customHeight="1" x14ac:dyDescent="0.75">
      <c r="A70" s="24" t="s">
        <v>121</v>
      </c>
      <c r="B70" s="24"/>
      <c r="C70" s="24"/>
      <c r="D70" s="6"/>
      <c r="E70" s="25"/>
      <c r="F70" s="7"/>
      <c r="G70" s="58"/>
      <c r="H70" s="45"/>
      <c r="I70" s="29"/>
      <c r="J70" s="45"/>
      <c r="K70" s="162"/>
      <c r="M70" s="29"/>
    </row>
    <row r="71" spans="1:13" ht="20.149999999999999" customHeight="1" x14ac:dyDescent="0.75">
      <c r="B71" s="24" t="s">
        <v>120</v>
      </c>
      <c r="E71" s="25">
        <v>17</v>
      </c>
      <c r="F71" s="7"/>
      <c r="G71" s="58">
        <v>61227765</v>
      </c>
      <c r="H71" s="45"/>
      <c r="I71" s="29">
        <v>74977652</v>
      </c>
      <c r="J71" s="45"/>
      <c r="K71" s="162">
        <v>13564072</v>
      </c>
      <c r="M71" s="29">
        <v>0</v>
      </c>
    </row>
    <row r="72" spans="1:13" ht="20.149999999999999" customHeight="1" x14ac:dyDescent="0.75">
      <c r="A72" s="24" t="s">
        <v>242</v>
      </c>
      <c r="B72" s="24"/>
      <c r="C72" s="24"/>
      <c r="D72" s="6"/>
      <c r="E72" s="25">
        <v>22.5</v>
      </c>
      <c r="F72" s="7"/>
      <c r="G72" s="58">
        <v>11959738</v>
      </c>
      <c r="H72" s="45"/>
      <c r="I72" s="29">
        <v>10000000</v>
      </c>
      <c r="J72" s="45"/>
      <c r="K72" s="162">
        <v>0</v>
      </c>
      <c r="M72" s="29">
        <v>0</v>
      </c>
    </row>
    <row r="73" spans="1:13" ht="20.149999999999999" customHeight="1" x14ac:dyDescent="0.75">
      <c r="A73" s="24" t="s">
        <v>68</v>
      </c>
      <c r="B73" s="24"/>
      <c r="C73" s="24"/>
      <c r="D73" s="6"/>
      <c r="E73" s="25">
        <v>15</v>
      </c>
      <c r="F73" s="7"/>
      <c r="G73" s="58">
        <v>0</v>
      </c>
      <c r="H73" s="45"/>
      <c r="I73" s="29">
        <v>576577812</v>
      </c>
      <c r="J73" s="44"/>
      <c r="K73" s="162">
        <v>0</v>
      </c>
      <c r="M73" s="29">
        <v>207433368</v>
      </c>
    </row>
    <row r="74" spans="1:13" ht="20.149999999999999" customHeight="1" x14ac:dyDescent="0.75">
      <c r="A74" s="24" t="s">
        <v>72</v>
      </c>
      <c r="B74" s="24"/>
      <c r="C74" s="24"/>
      <c r="D74" s="6"/>
      <c r="E74" s="25"/>
      <c r="F74" s="7"/>
      <c r="G74" s="58"/>
      <c r="H74" s="45"/>
      <c r="I74" s="29"/>
      <c r="J74" s="45"/>
      <c r="K74" s="162"/>
      <c r="M74" s="29"/>
    </row>
    <row r="75" spans="1:13" ht="20.149999999999999" customHeight="1" x14ac:dyDescent="0.75">
      <c r="B75" s="24" t="s">
        <v>122</v>
      </c>
      <c r="E75" s="25">
        <v>18</v>
      </c>
      <c r="F75" s="7"/>
      <c r="G75" s="58">
        <v>426060961</v>
      </c>
      <c r="H75" s="45"/>
      <c r="I75" s="29">
        <v>281540925</v>
      </c>
      <c r="J75" s="45"/>
      <c r="K75" s="162">
        <v>0</v>
      </c>
      <c r="M75" s="29">
        <v>0</v>
      </c>
    </row>
    <row r="76" spans="1:13" ht="20.149999999999999" customHeight="1" x14ac:dyDescent="0.75">
      <c r="A76" s="24" t="s">
        <v>22</v>
      </c>
      <c r="B76" s="24"/>
      <c r="C76" s="24"/>
      <c r="D76" s="6"/>
      <c r="E76" s="5"/>
      <c r="F76" s="7"/>
      <c r="G76" s="58">
        <v>604273114</v>
      </c>
      <c r="H76" s="45"/>
      <c r="I76" s="29">
        <v>617687504</v>
      </c>
      <c r="J76" s="45"/>
      <c r="K76" s="162">
        <v>0</v>
      </c>
      <c r="M76" s="29">
        <v>0</v>
      </c>
    </row>
    <row r="77" spans="1:13" ht="20.149999999999999" customHeight="1" x14ac:dyDescent="0.75">
      <c r="A77" s="24" t="s">
        <v>240</v>
      </c>
      <c r="B77" s="24"/>
      <c r="C77" s="24"/>
      <c r="D77" s="6"/>
      <c r="E77" s="25">
        <v>9</v>
      </c>
      <c r="F77" s="7"/>
      <c r="G77" s="58">
        <v>309215718</v>
      </c>
      <c r="H77" s="45"/>
      <c r="I77" s="29">
        <v>0</v>
      </c>
      <c r="J77" s="45"/>
      <c r="K77" s="162">
        <v>0</v>
      </c>
      <c r="M77" s="29">
        <v>0</v>
      </c>
    </row>
    <row r="78" spans="1:13" ht="20.149999999999999" customHeight="1" x14ac:dyDescent="0.75">
      <c r="A78" s="24" t="s">
        <v>69</v>
      </c>
      <c r="B78" s="24"/>
      <c r="C78" s="24"/>
      <c r="D78" s="6"/>
      <c r="E78" s="25"/>
      <c r="F78" s="7"/>
      <c r="G78" s="59">
        <v>59379700</v>
      </c>
      <c r="H78" s="46"/>
      <c r="I78" s="34">
        <v>21227786</v>
      </c>
      <c r="J78" s="46"/>
      <c r="K78" s="161">
        <v>3735926</v>
      </c>
      <c r="M78" s="34">
        <v>3277778</v>
      </c>
    </row>
    <row r="79" spans="1:13" ht="4.4000000000000004" customHeight="1" x14ac:dyDescent="0.75">
      <c r="A79" s="24"/>
      <c r="B79" s="24"/>
      <c r="C79" s="24"/>
      <c r="D79" s="6"/>
      <c r="E79" s="25"/>
      <c r="F79" s="7"/>
      <c r="G79" s="57"/>
      <c r="H79" s="46"/>
      <c r="I79" s="26"/>
      <c r="J79" s="46"/>
      <c r="K79" s="57"/>
      <c r="M79" s="26"/>
    </row>
    <row r="80" spans="1:13" ht="20.149999999999999" customHeight="1" x14ac:dyDescent="0.75">
      <c r="A80" s="19" t="s">
        <v>20</v>
      </c>
      <c r="B80" s="19"/>
      <c r="C80" s="19"/>
      <c r="D80" s="6"/>
      <c r="E80" s="25"/>
      <c r="F80" s="7"/>
      <c r="G80" s="59">
        <f>SUM(G65:G78)</f>
        <v>31311051419</v>
      </c>
      <c r="H80" s="46"/>
      <c r="I80" s="34">
        <f>SUM(I65:I78)</f>
        <v>23548241698</v>
      </c>
      <c r="J80" s="46"/>
      <c r="K80" s="161">
        <f>SUM(K63:K78)</f>
        <v>3017351843</v>
      </c>
      <c r="M80" s="34">
        <f>SUM(M65:M78)</f>
        <v>362931526</v>
      </c>
    </row>
    <row r="81" spans="1:13" ht="6" customHeight="1" x14ac:dyDescent="0.75">
      <c r="A81" s="5"/>
      <c r="B81" s="5"/>
      <c r="C81" s="5"/>
      <c r="D81" s="6"/>
      <c r="E81" s="5"/>
      <c r="F81" s="7"/>
      <c r="G81" s="58"/>
      <c r="H81" s="47"/>
      <c r="I81" s="29"/>
      <c r="J81" s="48"/>
      <c r="K81" s="58"/>
      <c r="M81" s="29"/>
    </row>
    <row r="82" spans="1:13" ht="20.149999999999999" customHeight="1" x14ac:dyDescent="0.75">
      <c r="A82" s="23" t="s">
        <v>6</v>
      </c>
      <c r="B82" s="23"/>
      <c r="C82" s="23"/>
      <c r="D82" s="6"/>
      <c r="E82" s="25"/>
      <c r="F82" s="7"/>
      <c r="G82" s="57"/>
      <c r="H82" s="46"/>
      <c r="I82" s="26"/>
      <c r="J82" s="46"/>
      <c r="K82" s="57"/>
      <c r="M82" s="26"/>
    </row>
    <row r="83" spans="1:13" ht="3.65" customHeight="1" x14ac:dyDescent="0.75">
      <c r="A83" s="23"/>
      <c r="B83" s="23"/>
      <c r="C83" s="23"/>
      <c r="D83" s="6"/>
      <c r="E83" s="25"/>
      <c r="F83" s="7"/>
      <c r="G83" s="57"/>
      <c r="H83" s="46"/>
      <c r="I83" s="26"/>
      <c r="J83" s="46"/>
      <c r="K83" s="57"/>
      <c r="M83" s="26"/>
    </row>
    <row r="84" spans="1:13" ht="20.149999999999999" customHeight="1" x14ac:dyDescent="0.75">
      <c r="A84" s="40" t="s">
        <v>70</v>
      </c>
      <c r="B84" s="40"/>
      <c r="C84" s="40"/>
      <c r="D84" s="6"/>
      <c r="E84" s="25">
        <v>16</v>
      </c>
      <c r="F84" s="7"/>
      <c r="G84" s="58">
        <v>2330622442</v>
      </c>
      <c r="H84" s="46"/>
      <c r="I84" s="29">
        <v>5833899984</v>
      </c>
      <c r="J84" s="46"/>
      <c r="K84" s="162">
        <v>0</v>
      </c>
      <c r="M84" s="29">
        <v>0</v>
      </c>
    </row>
    <row r="85" spans="1:13" ht="20.149999999999999" customHeight="1" x14ac:dyDescent="0.75">
      <c r="A85" s="40" t="s">
        <v>71</v>
      </c>
      <c r="B85" s="40"/>
      <c r="C85" s="40"/>
      <c r="D85" s="6"/>
      <c r="E85" s="25">
        <v>22.6</v>
      </c>
      <c r="F85" s="7"/>
      <c r="G85" s="58">
        <v>5695649</v>
      </c>
      <c r="H85" s="46"/>
      <c r="I85" s="29">
        <v>5695649</v>
      </c>
      <c r="J85" s="46"/>
      <c r="K85" s="162">
        <v>515000000</v>
      </c>
      <c r="M85" s="29">
        <v>635000000</v>
      </c>
    </row>
    <row r="86" spans="1:13" ht="20.149999999999999" customHeight="1" x14ac:dyDescent="0.75">
      <c r="A86" s="40" t="s">
        <v>45</v>
      </c>
      <c r="B86" s="40"/>
      <c r="C86" s="40"/>
      <c r="D86" s="6"/>
      <c r="E86" s="25">
        <v>17</v>
      </c>
      <c r="F86" s="7"/>
      <c r="G86" s="58">
        <v>186557209</v>
      </c>
      <c r="H86" s="46"/>
      <c r="I86" s="29">
        <v>118821157</v>
      </c>
      <c r="J86" s="46"/>
      <c r="K86" s="162">
        <v>59412012</v>
      </c>
      <c r="M86" s="29">
        <v>0</v>
      </c>
    </row>
    <row r="87" spans="1:13" ht="20.149999999999999" customHeight="1" x14ac:dyDescent="0.75">
      <c r="A87" s="24" t="s">
        <v>72</v>
      </c>
      <c r="B87" s="24"/>
      <c r="C87" s="24"/>
      <c r="D87" s="6"/>
      <c r="E87" s="25">
        <v>18</v>
      </c>
      <c r="F87" s="7"/>
      <c r="G87" s="58" t="s">
        <v>0</v>
      </c>
      <c r="H87" s="46"/>
      <c r="I87" s="29">
        <v>286150402</v>
      </c>
      <c r="J87" s="46"/>
      <c r="K87" s="162">
        <v>0</v>
      </c>
      <c r="M87" s="29">
        <v>0</v>
      </c>
    </row>
    <row r="88" spans="1:13" ht="20.149999999999999" customHeight="1" x14ac:dyDescent="0.75">
      <c r="A88" s="24" t="s">
        <v>73</v>
      </c>
      <c r="B88" s="24"/>
      <c r="C88" s="24"/>
      <c r="D88" s="6"/>
      <c r="E88" s="25">
        <v>19</v>
      </c>
      <c r="F88" s="7"/>
      <c r="G88" s="58">
        <v>3940270304</v>
      </c>
      <c r="H88" s="46"/>
      <c r="I88" s="29">
        <v>2221658630</v>
      </c>
      <c r="J88" s="46"/>
      <c r="K88" s="162">
        <v>3940270304</v>
      </c>
      <c r="M88" s="29">
        <v>2221658630</v>
      </c>
    </row>
    <row r="89" spans="1:13" ht="20.149999999999999" customHeight="1" x14ac:dyDescent="0.75">
      <c r="A89" s="24" t="s">
        <v>32</v>
      </c>
      <c r="B89" s="24"/>
      <c r="C89" s="24"/>
      <c r="D89" s="6"/>
      <c r="E89" s="25"/>
      <c r="F89" s="7"/>
      <c r="G89" s="58">
        <v>385502936</v>
      </c>
      <c r="H89" s="46"/>
      <c r="I89" s="29">
        <v>341549062</v>
      </c>
      <c r="J89" s="46"/>
      <c r="K89" s="162">
        <v>0</v>
      </c>
      <c r="M89" s="29">
        <v>0</v>
      </c>
    </row>
    <row r="90" spans="1:13" ht="20.149999999999999" customHeight="1" x14ac:dyDescent="0.75">
      <c r="A90" s="24" t="s">
        <v>161</v>
      </c>
      <c r="B90" s="24"/>
      <c r="C90" s="24"/>
      <c r="D90" s="6"/>
      <c r="E90" s="25"/>
      <c r="F90" s="7"/>
      <c r="G90" s="58">
        <v>184582430</v>
      </c>
      <c r="H90" s="46"/>
      <c r="I90" s="29">
        <v>176959332</v>
      </c>
      <c r="J90" s="46"/>
      <c r="K90" s="162">
        <v>2696807</v>
      </c>
      <c r="M90" s="29">
        <v>2129299</v>
      </c>
    </row>
    <row r="91" spans="1:13" ht="20.149999999999999" customHeight="1" x14ac:dyDescent="0.75">
      <c r="A91" s="24" t="s">
        <v>202</v>
      </c>
      <c r="B91" s="24"/>
      <c r="C91" s="24"/>
      <c r="D91" s="6"/>
      <c r="E91" s="25">
        <v>9</v>
      </c>
      <c r="F91" s="7"/>
      <c r="G91" s="58">
        <v>3261120</v>
      </c>
      <c r="H91" s="46"/>
      <c r="I91" s="29">
        <v>0</v>
      </c>
      <c r="J91" s="46"/>
      <c r="K91" s="162">
        <v>0</v>
      </c>
      <c r="M91" s="29">
        <v>0</v>
      </c>
    </row>
    <row r="92" spans="1:13" ht="20.149999999999999" customHeight="1" x14ac:dyDescent="0.75">
      <c r="A92" s="24" t="s">
        <v>16</v>
      </c>
      <c r="B92" s="24"/>
      <c r="C92" s="24"/>
      <c r="D92" s="6"/>
      <c r="E92" s="5"/>
      <c r="F92" s="7"/>
      <c r="G92" s="59">
        <v>14754973</v>
      </c>
      <c r="H92" s="46"/>
      <c r="I92" s="34">
        <v>17877038</v>
      </c>
      <c r="J92" s="46"/>
      <c r="K92" s="161">
        <v>0</v>
      </c>
      <c r="M92" s="34">
        <v>0</v>
      </c>
    </row>
    <row r="93" spans="1:13" ht="3.65" customHeight="1" x14ac:dyDescent="0.75">
      <c r="A93" s="24"/>
      <c r="B93" s="24"/>
      <c r="C93" s="24"/>
      <c r="D93" s="6"/>
      <c r="E93" s="5"/>
      <c r="F93" s="7"/>
      <c r="G93" s="57"/>
      <c r="H93" s="46"/>
      <c r="I93" s="26"/>
      <c r="J93" s="46"/>
      <c r="K93" s="57"/>
      <c r="M93" s="26"/>
    </row>
    <row r="94" spans="1:13" ht="20.149999999999999" customHeight="1" x14ac:dyDescent="0.75">
      <c r="A94" s="19" t="s">
        <v>21</v>
      </c>
      <c r="B94" s="19"/>
      <c r="C94" s="19"/>
      <c r="D94" s="6"/>
      <c r="E94" s="36"/>
      <c r="F94" s="7"/>
      <c r="G94" s="59">
        <f>SUM(G84:G92)</f>
        <v>7051247063</v>
      </c>
      <c r="H94" s="46"/>
      <c r="I94" s="34">
        <f>SUM(I84:I92)</f>
        <v>9002611254</v>
      </c>
      <c r="J94" s="46"/>
      <c r="K94" s="59">
        <f>SUM(K84:K92)</f>
        <v>4517379123</v>
      </c>
      <c r="M94" s="34">
        <f>SUM(M84:M92)</f>
        <v>2858787929</v>
      </c>
    </row>
    <row r="95" spans="1:13" ht="6" customHeight="1" x14ac:dyDescent="0.75">
      <c r="A95" s="19"/>
      <c r="B95" s="19"/>
      <c r="C95" s="19"/>
      <c r="D95" s="6"/>
      <c r="E95" s="36"/>
      <c r="F95" s="7"/>
      <c r="G95" s="57"/>
      <c r="H95" s="46"/>
      <c r="I95" s="26"/>
      <c r="J95" s="46"/>
      <c r="K95" s="57"/>
      <c r="M95" s="26"/>
    </row>
    <row r="96" spans="1:13" ht="20.149999999999999" customHeight="1" x14ac:dyDescent="0.75">
      <c r="A96" s="19" t="s">
        <v>7</v>
      </c>
      <c r="B96" s="19"/>
      <c r="C96" s="19"/>
      <c r="D96" s="6"/>
      <c r="E96" s="49"/>
      <c r="F96" s="7"/>
      <c r="G96" s="59">
        <f>G80+G94</f>
        <v>38362298482</v>
      </c>
      <c r="H96" s="46"/>
      <c r="I96" s="34">
        <f>I80+I94</f>
        <v>32550852952</v>
      </c>
      <c r="J96" s="46"/>
      <c r="K96" s="59">
        <f>K80+K94</f>
        <v>7534730966</v>
      </c>
      <c r="M96" s="34">
        <f>M80+M94</f>
        <v>3221719455</v>
      </c>
    </row>
    <row r="97" spans="1:13" ht="18.5" x14ac:dyDescent="0.75"/>
    <row r="98" spans="1:13" ht="18.5" x14ac:dyDescent="0.75"/>
    <row r="99" spans="1:13" ht="16.5" customHeight="1" x14ac:dyDescent="0.75"/>
    <row r="100" spans="1:13" ht="6" customHeight="1" x14ac:dyDescent="0.75"/>
    <row r="101" spans="1:13" ht="22" customHeight="1" x14ac:dyDescent="0.75">
      <c r="A101" s="21" t="str">
        <f>A49</f>
        <v>หมายเหตุประกอบข้อมูลทางการเงินเป็นส่วนหนึ่งของข้อมูลทางการเงินระหว่างกาลนี้</v>
      </c>
      <c r="B101" s="21"/>
      <c r="C101" s="21"/>
      <c r="D101" s="21"/>
      <c r="E101" s="20"/>
      <c r="F101" s="20"/>
      <c r="G101" s="20"/>
      <c r="H101" s="20"/>
      <c r="I101" s="20"/>
      <c r="J101" s="20"/>
      <c r="K101" s="20"/>
      <c r="L101" s="20"/>
      <c r="M101" s="20"/>
    </row>
    <row r="102" spans="1:13" ht="20.149999999999999" customHeight="1" x14ac:dyDescent="0.75">
      <c r="A102" s="6" t="str">
        <f>A1</f>
        <v>บริษัท สตาร์ค คอร์เปอเรชั่น จำกัด (มหาชน)</v>
      </c>
      <c r="B102" s="6"/>
      <c r="C102" s="6"/>
      <c r="D102" s="6"/>
      <c r="E102" s="11"/>
      <c r="F102" s="12"/>
      <c r="G102" s="1"/>
      <c r="H102" s="1"/>
      <c r="I102" s="1"/>
      <c r="J102" s="1"/>
      <c r="K102" s="1"/>
      <c r="L102" s="1"/>
      <c r="M102" s="1"/>
    </row>
    <row r="103" spans="1:13" ht="20.149999999999999" customHeight="1" x14ac:dyDescent="0.75">
      <c r="A103" s="6" t="s">
        <v>43</v>
      </c>
      <c r="B103" s="6"/>
      <c r="C103" s="6"/>
      <c r="D103" s="6"/>
      <c r="E103" s="11"/>
      <c r="F103" s="12"/>
      <c r="G103" s="1"/>
      <c r="H103" s="1"/>
      <c r="I103" s="1"/>
      <c r="J103" s="1"/>
      <c r="K103" s="1"/>
      <c r="L103" s="1"/>
      <c r="M103" s="1"/>
    </row>
    <row r="104" spans="1:13" ht="20.149999999999999" customHeight="1" x14ac:dyDescent="0.75">
      <c r="A104" s="13" t="s">
        <v>232</v>
      </c>
      <c r="B104" s="13"/>
      <c r="C104" s="13"/>
      <c r="D104" s="13"/>
      <c r="E104" s="14"/>
      <c r="F104" s="15"/>
      <c r="G104" s="10"/>
      <c r="H104" s="10"/>
      <c r="I104" s="10"/>
      <c r="J104" s="10"/>
      <c r="K104" s="10"/>
      <c r="L104" s="10"/>
      <c r="M104" s="10"/>
    </row>
    <row r="105" spans="1:13" ht="20.9" customHeight="1" x14ac:dyDescent="0.75">
      <c r="A105" s="6"/>
      <c r="B105" s="6"/>
      <c r="C105" s="6"/>
      <c r="D105" s="6"/>
      <c r="E105" s="11"/>
      <c r="F105" s="12"/>
      <c r="G105" s="1"/>
      <c r="H105" s="1"/>
      <c r="I105" s="1"/>
      <c r="J105" s="1"/>
      <c r="K105" s="1"/>
      <c r="L105" s="1"/>
      <c r="M105" s="1"/>
    </row>
    <row r="106" spans="1:13" ht="20.9" customHeight="1" x14ac:dyDescent="0.75">
      <c r="A106" s="6"/>
      <c r="B106" s="6"/>
      <c r="C106" s="6"/>
      <c r="D106" s="6"/>
      <c r="E106" s="11"/>
      <c r="F106" s="12"/>
      <c r="G106" s="194" t="s">
        <v>31</v>
      </c>
      <c r="H106" s="194"/>
      <c r="I106" s="194"/>
      <c r="J106" s="2"/>
      <c r="K106" s="194" t="s">
        <v>35</v>
      </c>
      <c r="L106" s="194"/>
      <c r="M106" s="194"/>
    </row>
    <row r="107" spans="1:13" ht="20.9" customHeight="1" x14ac:dyDescent="0.75">
      <c r="A107" s="6"/>
      <c r="B107" s="6"/>
      <c r="C107" s="6"/>
      <c r="D107" s="6"/>
      <c r="E107" s="11"/>
      <c r="F107" s="12"/>
      <c r="G107" s="1" t="s">
        <v>145</v>
      </c>
      <c r="H107" s="2"/>
      <c r="I107" s="1" t="s">
        <v>146</v>
      </c>
      <c r="J107" s="2"/>
      <c r="K107" s="1" t="s">
        <v>145</v>
      </c>
      <c r="L107" s="2"/>
      <c r="M107" s="1" t="s">
        <v>146</v>
      </c>
    </row>
    <row r="108" spans="1:13" ht="20.9" customHeight="1" x14ac:dyDescent="0.75">
      <c r="A108" s="6"/>
      <c r="B108" s="6"/>
      <c r="C108" s="6"/>
      <c r="D108" s="6"/>
      <c r="E108" s="11"/>
      <c r="F108" s="16"/>
      <c r="G108" s="56" t="s">
        <v>233</v>
      </c>
      <c r="H108" s="2"/>
      <c r="I108" s="56" t="s">
        <v>13</v>
      </c>
      <c r="J108" s="2"/>
      <c r="K108" s="56" t="s">
        <v>233</v>
      </c>
      <c r="L108" s="2"/>
      <c r="M108" s="56" t="s">
        <v>13</v>
      </c>
    </row>
    <row r="109" spans="1:13" ht="20.9" customHeight="1" x14ac:dyDescent="0.75">
      <c r="A109" s="6"/>
      <c r="B109" s="6"/>
      <c r="C109" s="6"/>
      <c r="D109" s="6"/>
      <c r="E109" s="11"/>
      <c r="F109" s="16"/>
      <c r="G109" s="1" t="s">
        <v>51</v>
      </c>
      <c r="H109" s="2"/>
      <c r="I109" s="1" t="s">
        <v>48</v>
      </c>
      <c r="J109" s="2"/>
      <c r="K109" s="1" t="s">
        <v>51</v>
      </c>
      <c r="L109" s="2"/>
      <c r="M109" s="1" t="s">
        <v>48</v>
      </c>
    </row>
    <row r="110" spans="1:13" ht="20.9" customHeight="1" x14ac:dyDescent="0.75">
      <c r="A110" s="6"/>
      <c r="B110" s="6"/>
      <c r="C110" s="6"/>
      <c r="D110" s="6"/>
      <c r="E110" s="11"/>
      <c r="F110" s="16"/>
      <c r="G110" s="10" t="s">
        <v>104</v>
      </c>
      <c r="H110" s="2"/>
      <c r="I110" s="10" t="s">
        <v>104</v>
      </c>
      <c r="J110" s="2"/>
      <c r="K110" s="10" t="s">
        <v>104</v>
      </c>
      <c r="L110" s="2"/>
      <c r="M110" s="10" t="s">
        <v>104</v>
      </c>
    </row>
    <row r="111" spans="1:13" ht="6" customHeight="1" x14ac:dyDescent="0.75">
      <c r="D111" s="6"/>
      <c r="G111" s="4"/>
      <c r="K111" s="4"/>
    </row>
    <row r="112" spans="1:13" ht="20.9" customHeight="1" x14ac:dyDescent="0.75">
      <c r="A112" s="6" t="s">
        <v>46</v>
      </c>
      <c r="B112" s="6"/>
      <c r="C112" s="6"/>
      <c r="D112" s="6"/>
      <c r="E112" s="11"/>
      <c r="F112" s="12"/>
      <c r="G112" s="9"/>
      <c r="H112" s="1"/>
      <c r="I112" s="1"/>
      <c r="J112" s="1"/>
      <c r="K112" s="9"/>
      <c r="L112" s="1"/>
      <c r="M112" s="1"/>
    </row>
    <row r="113" spans="1:13" ht="6" customHeight="1" x14ac:dyDescent="0.75">
      <c r="D113" s="6"/>
      <c r="G113" s="4"/>
      <c r="K113" s="4"/>
    </row>
    <row r="114" spans="1:13" ht="20.9" customHeight="1" x14ac:dyDescent="0.75">
      <c r="A114" s="6" t="s">
        <v>38</v>
      </c>
      <c r="B114" s="6"/>
      <c r="C114" s="6"/>
      <c r="D114" s="6"/>
      <c r="G114" s="4"/>
      <c r="K114" s="4"/>
    </row>
    <row r="115" spans="1:13" ht="6" customHeight="1" x14ac:dyDescent="0.75">
      <c r="A115" s="6"/>
      <c r="B115" s="6"/>
      <c r="C115" s="6"/>
      <c r="D115" s="6"/>
      <c r="G115" s="4"/>
      <c r="K115" s="4"/>
    </row>
    <row r="116" spans="1:13" ht="20.9" customHeight="1" x14ac:dyDescent="0.75">
      <c r="A116" s="24" t="s">
        <v>8</v>
      </c>
      <c r="B116" s="24"/>
      <c r="C116" s="24"/>
      <c r="D116" s="8"/>
      <c r="E116" s="25"/>
      <c r="F116" s="7"/>
      <c r="G116" s="58"/>
      <c r="H116" s="50"/>
      <c r="I116" s="29"/>
      <c r="J116" s="50"/>
      <c r="K116" s="58"/>
    </row>
    <row r="117" spans="1:13" ht="20.9" customHeight="1" x14ac:dyDescent="0.75">
      <c r="B117" s="24" t="s">
        <v>30</v>
      </c>
      <c r="C117" s="8"/>
      <c r="E117" s="49"/>
      <c r="F117" s="7"/>
      <c r="G117" s="58"/>
      <c r="H117" s="50"/>
      <c r="I117" s="29"/>
      <c r="J117" s="50"/>
      <c r="K117" s="58"/>
    </row>
    <row r="118" spans="1:13" ht="20.9" customHeight="1" x14ac:dyDescent="0.75">
      <c r="B118" s="24"/>
      <c r="C118" s="24" t="s">
        <v>109</v>
      </c>
      <c r="E118" s="49"/>
      <c r="F118" s="7"/>
      <c r="G118" s="58"/>
      <c r="H118" s="50"/>
      <c r="I118" s="29"/>
      <c r="J118" s="50"/>
      <c r="K118" s="58"/>
    </row>
    <row r="119" spans="1:13" ht="20.9" customHeight="1" thickBot="1" x14ac:dyDescent="0.8">
      <c r="B119" s="24"/>
      <c r="D119" s="7" t="s">
        <v>110</v>
      </c>
      <c r="E119" s="49"/>
      <c r="F119" s="7"/>
      <c r="G119" s="60">
        <v>15875206607</v>
      </c>
      <c r="H119" s="50"/>
      <c r="I119" s="43">
        <v>15875206607</v>
      </c>
      <c r="J119" s="50"/>
      <c r="K119" s="163">
        <v>15875206607</v>
      </c>
      <c r="M119" s="43">
        <v>15875206607</v>
      </c>
    </row>
    <row r="120" spans="1:13" ht="20.9" customHeight="1" thickTop="1" x14ac:dyDescent="0.75">
      <c r="B120" s="24" t="s">
        <v>74</v>
      </c>
      <c r="C120" s="8"/>
      <c r="E120" s="49"/>
      <c r="F120" s="7"/>
      <c r="G120" s="57"/>
      <c r="H120" s="35"/>
      <c r="I120" s="26"/>
      <c r="J120" s="35"/>
      <c r="K120" s="57"/>
      <c r="M120" s="26"/>
    </row>
    <row r="121" spans="1:13" ht="20.9" customHeight="1" x14ac:dyDescent="0.75">
      <c r="B121" s="24"/>
      <c r="C121" s="24" t="s">
        <v>111</v>
      </c>
      <c r="E121" s="49"/>
      <c r="F121" s="7"/>
      <c r="G121" s="57"/>
      <c r="H121" s="35"/>
      <c r="I121" s="26"/>
      <c r="J121" s="35"/>
      <c r="K121" s="57"/>
      <c r="M121" s="26"/>
    </row>
    <row r="122" spans="1:13" ht="20.9" customHeight="1" x14ac:dyDescent="0.75">
      <c r="B122" s="24"/>
      <c r="D122" s="7" t="s">
        <v>112</v>
      </c>
      <c r="E122" s="49"/>
      <c r="F122" s="7"/>
      <c r="G122" s="57">
        <v>11906404956</v>
      </c>
      <c r="H122" s="35"/>
      <c r="I122" s="26">
        <v>11906404956</v>
      </c>
      <c r="J122" s="35"/>
      <c r="K122" s="162">
        <v>11906404956</v>
      </c>
      <c r="M122" s="26">
        <v>11906404956</v>
      </c>
    </row>
    <row r="123" spans="1:13" ht="20.9" customHeight="1" x14ac:dyDescent="0.75">
      <c r="A123" s="24" t="s">
        <v>75</v>
      </c>
      <c r="C123" s="24"/>
      <c r="D123" s="8"/>
      <c r="E123" s="25"/>
      <c r="F123" s="7"/>
      <c r="G123" s="59">
        <v>-10542176725</v>
      </c>
      <c r="H123" s="55"/>
      <c r="I123" s="34">
        <v>-10542176725</v>
      </c>
      <c r="J123" s="52"/>
      <c r="K123" s="161">
        <v>0</v>
      </c>
      <c r="M123" s="34">
        <v>0</v>
      </c>
    </row>
    <row r="124" spans="1:13" ht="6" customHeight="1" x14ac:dyDescent="0.75">
      <c r="D124" s="6"/>
      <c r="G124" s="4"/>
      <c r="K124" s="4"/>
    </row>
    <row r="125" spans="1:13" ht="20.9" customHeight="1" x14ac:dyDescent="0.75">
      <c r="A125" s="24"/>
      <c r="C125" s="24"/>
      <c r="D125" s="8"/>
      <c r="E125" s="25"/>
      <c r="F125" s="7"/>
      <c r="G125" s="57">
        <f>SUM(G122:G123)</f>
        <v>1364228231</v>
      </c>
      <c r="H125" s="55"/>
      <c r="I125" s="26">
        <f>SUM(I122:I123)</f>
        <v>1364228231</v>
      </c>
      <c r="J125" s="52"/>
      <c r="K125" s="57">
        <f>SUM(K122:K123)</f>
        <v>11906404956</v>
      </c>
      <c r="M125" s="26">
        <f>SUM(M122:M123)</f>
        <v>11906404956</v>
      </c>
    </row>
    <row r="126" spans="1:13" ht="20.9" customHeight="1" x14ac:dyDescent="0.75">
      <c r="A126" s="24" t="s">
        <v>178</v>
      </c>
      <c r="C126" s="24"/>
      <c r="D126" s="8"/>
      <c r="E126" s="25"/>
      <c r="F126" s="7"/>
      <c r="G126" s="57"/>
      <c r="H126" s="55"/>
      <c r="I126" s="26"/>
      <c r="J126" s="52"/>
      <c r="K126" s="57"/>
      <c r="M126" s="26"/>
    </row>
    <row r="127" spans="1:13" ht="20.9" customHeight="1" x14ac:dyDescent="0.75">
      <c r="B127" s="24" t="s">
        <v>114</v>
      </c>
      <c r="C127" s="24"/>
      <c r="D127" s="8"/>
      <c r="E127" s="53"/>
      <c r="F127" s="7"/>
      <c r="G127" s="57"/>
      <c r="H127" s="54"/>
      <c r="I127" s="26"/>
      <c r="J127" s="54"/>
      <c r="K127" s="57"/>
      <c r="M127" s="26"/>
    </row>
    <row r="128" spans="1:13" ht="20.9" customHeight="1" x14ac:dyDescent="0.75">
      <c r="C128" s="24" t="s">
        <v>113</v>
      </c>
      <c r="D128" s="8"/>
      <c r="E128" s="53"/>
      <c r="F128" s="7"/>
      <c r="G128" s="58">
        <v>-640275734</v>
      </c>
      <c r="H128" s="51"/>
      <c r="I128" s="29">
        <v>-640275734</v>
      </c>
      <c r="J128" s="54"/>
      <c r="K128" s="162">
        <v>0</v>
      </c>
      <c r="M128" s="29">
        <v>0</v>
      </c>
    </row>
    <row r="129" spans="1:13" ht="20.9" customHeight="1" x14ac:dyDescent="0.75">
      <c r="B129" s="24" t="s">
        <v>115</v>
      </c>
      <c r="C129" s="24"/>
      <c r="D129" s="8"/>
      <c r="E129" s="5"/>
      <c r="F129" s="7"/>
      <c r="G129" s="4"/>
      <c r="H129" s="5"/>
      <c r="J129" s="5"/>
      <c r="K129" s="4"/>
    </row>
    <row r="130" spans="1:13" ht="20.9" customHeight="1" x14ac:dyDescent="0.75">
      <c r="C130" s="24" t="s">
        <v>76</v>
      </c>
      <c r="D130" s="8"/>
      <c r="E130" s="49"/>
      <c r="F130" s="7"/>
      <c r="G130" s="223">
        <v>147077460</v>
      </c>
      <c r="H130" s="224"/>
      <c r="I130" s="223">
        <v>147077460</v>
      </c>
      <c r="J130" s="224"/>
      <c r="K130" s="220">
        <v>0</v>
      </c>
      <c r="L130" s="225"/>
      <c r="M130" s="212">
        <v>0</v>
      </c>
    </row>
    <row r="131" spans="1:13" ht="20.9" customHeight="1" x14ac:dyDescent="0.75">
      <c r="A131" s="214" t="s">
        <v>138</v>
      </c>
      <c r="B131" s="214"/>
      <c r="C131" s="214"/>
      <c r="D131" s="222"/>
      <c r="E131" s="5"/>
      <c r="F131" s="7"/>
      <c r="G131" s="58"/>
      <c r="H131" s="41"/>
      <c r="I131" s="29"/>
      <c r="J131" s="41"/>
      <c r="K131" s="58"/>
      <c r="M131" s="29"/>
    </row>
    <row r="132" spans="1:13" ht="20.9" customHeight="1" x14ac:dyDescent="0.75">
      <c r="B132" s="24" t="s">
        <v>77</v>
      </c>
      <c r="C132" s="24"/>
      <c r="D132" s="8"/>
      <c r="E132" s="5"/>
      <c r="F132" s="7"/>
      <c r="G132" s="58">
        <v>0</v>
      </c>
      <c r="H132" s="41"/>
      <c r="I132" s="29">
        <v>0</v>
      </c>
      <c r="J132" s="32"/>
      <c r="K132" s="221">
        <v>5065084</v>
      </c>
      <c r="M132" s="29">
        <v>5065084</v>
      </c>
    </row>
    <row r="133" spans="1:13" ht="20.9" customHeight="1" x14ac:dyDescent="0.75">
      <c r="B133" s="24" t="s">
        <v>78</v>
      </c>
      <c r="C133" s="24"/>
      <c r="D133" s="8"/>
      <c r="E133" s="49"/>
      <c r="F133" s="7"/>
      <c r="G133" s="226">
        <v>7849713654</v>
      </c>
      <c r="H133" s="227"/>
      <c r="I133" s="228">
        <v>5633248230</v>
      </c>
      <c r="J133" s="51"/>
      <c r="K133" s="221">
        <v>-53910615</v>
      </c>
      <c r="M133" s="29">
        <v>134595303</v>
      </c>
    </row>
    <row r="134" spans="1:13" ht="20.9" customHeight="1" x14ac:dyDescent="0.75">
      <c r="A134" s="5" t="s">
        <v>102</v>
      </c>
      <c r="B134" s="24"/>
      <c r="C134" s="24"/>
      <c r="D134" s="8"/>
      <c r="E134" s="49"/>
      <c r="F134" s="7"/>
      <c r="G134" s="58"/>
      <c r="H134" s="51"/>
      <c r="I134" s="29"/>
      <c r="J134" s="51"/>
      <c r="K134" s="58"/>
      <c r="M134" s="29"/>
    </row>
    <row r="135" spans="1:13" ht="20.9" customHeight="1" x14ac:dyDescent="0.75">
      <c r="B135" s="5" t="s">
        <v>103</v>
      </c>
      <c r="C135" s="5"/>
      <c r="D135" s="8"/>
      <c r="E135" s="49"/>
      <c r="F135" s="7"/>
      <c r="G135" s="59">
        <v>-89603034</v>
      </c>
      <c r="H135" s="51"/>
      <c r="I135" s="34">
        <v>335785</v>
      </c>
      <c r="J135" s="51"/>
      <c r="K135" s="161">
        <v>0</v>
      </c>
      <c r="M135" s="34">
        <v>0</v>
      </c>
    </row>
    <row r="136" spans="1:13" ht="6" customHeight="1" x14ac:dyDescent="0.75">
      <c r="A136" s="5"/>
      <c r="B136" s="5"/>
      <c r="C136" s="5"/>
      <c r="D136" s="8"/>
      <c r="E136" s="49"/>
      <c r="F136" s="7"/>
      <c r="G136" s="57"/>
      <c r="H136" s="55"/>
      <c r="I136" s="26"/>
      <c r="J136" s="55"/>
      <c r="K136" s="57"/>
      <c r="M136" s="26"/>
    </row>
    <row r="137" spans="1:13" ht="20.9" customHeight="1" x14ac:dyDescent="0.75">
      <c r="A137" s="135" t="s">
        <v>116</v>
      </c>
      <c r="B137" s="19"/>
      <c r="C137" s="19"/>
      <c r="D137" s="8"/>
      <c r="E137" s="49"/>
      <c r="F137" s="7"/>
      <c r="G137" s="57">
        <f>SUM(G125:G135)</f>
        <v>8631140577</v>
      </c>
      <c r="H137" s="55"/>
      <c r="I137" s="26">
        <f>SUM(I125:I135)</f>
        <v>6504613972</v>
      </c>
      <c r="J137" s="55"/>
      <c r="K137" s="57">
        <f>SUM(K125:K135)</f>
        <v>11857559425</v>
      </c>
      <c r="M137" s="26">
        <f>SUM(M125:M135)</f>
        <v>12046065343</v>
      </c>
    </row>
    <row r="138" spans="1:13" ht="20.9" customHeight="1" x14ac:dyDescent="0.75">
      <c r="A138" s="24" t="s">
        <v>27</v>
      </c>
      <c r="B138" s="24"/>
      <c r="C138" s="24"/>
      <c r="D138" s="8"/>
      <c r="E138" s="49"/>
      <c r="F138" s="7"/>
      <c r="G138" s="59">
        <v>102967762</v>
      </c>
      <c r="H138" s="55"/>
      <c r="I138" s="34">
        <v>86640248</v>
      </c>
      <c r="J138" s="55"/>
      <c r="K138" s="161">
        <v>0</v>
      </c>
      <c r="M138" s="34">
        <v>0</v>
      </c>
    </row>
    <row r="139" spans="1:13" ht="6" customHeight="1" x14ac:dyDescent="0.75">
      <c r="A139" s="24"/>
      <c r="B139" s="24"/>
      <c r="C139" s="24"/>
      <c r="D139" s="8"/>
      <c r="E139" s="49"/>
      <c r="F139" s="7"/>
      <c r="G139" s="57"/>
      <c r="H139" s="55"/>
      <c r="I139" s="26"/>
      <c r="J139" s="55"/>
      <c r="K139" s="57"/>
      <c r="M139" s="26"/>
    </row>
    <row r="140" spans="1:13" ht="20.9" customHeight="1" x14ac:dyDescent="0.75">
      <c r="A140" s="136" t="s">
        <v>117</v>
      </c>
      <c r="B140" s="19"/>
      <c r="C140" s="19"/>
      <c r="D140" s="8"/>
      <c r="E140" s="49"/>
      <c r="F140" s="7"/>
      <c r="G140" s="59">
        <f>SUM(G137:G138)</f>
        <v>8734108339</v>
      </c>
      <c r="H140" s="55"/>
      <c r="I140" s="34">
        <f>SUM(I137:I138)</f>
        <v>6591254220</v>
      </c>
      <c r="J140" s="55"/>
      <c r="K140" s="59">
        <f>SUM(K137:K138)</f>
        <v>11857559425</v>
      </c>
      <c r="M140" s="34">
        <f>SUM(M137:M138)</f>
        <v>12046065343</v>
      </c>
    </row>
    <row r="141" spans="1:13" ht="6" customHeight="1" x14ac:dyDescent="0.75">
      <c r="A141" s="19"/>
      <c r="B141" s="19"/>
      <c r="C141" s="19"/>
      <c r="D141" s="8"/>
      <c r="E141" s="49"/>
      <c r="F141" s="7"/>
      <c r="G141" s="57"/>
      <c r="H141" s="55"/>
      <c r="I141" s="26"/>
      <c r="J141" s="55"/>
      <c r="K141" s="57"/>
      <c r="M141" s="26"/>
    </row>
    <row r="142" spans="1:13" ht="20.9" customHeight="1" thickBot="1" x14ac:dyDescent="0.8">
      <c r="A142" s="136" t="s">
        <v>118</v>
      </c>
      <c r="B142" s="23"/>
      <c r="C142" s="23"/>
      <c r="D142" s="8"/>
      <c r="E142" s="23"/>
      <c r="F142" s="7"/>
      <c r="G142" s="60">
        <f>SUM(G96+G140)</f>
        <v>47096406821</v>
      </c>
      <c r="H142" s="55"/>
      <c r="I142" s="43">
        <f>SUM(I96+I140)</f>
        <v>39142107172</v>
      </c>
      <c r="J142" s="55"/>
      <c r="K142" s="60">
        <f>SUM(K96+K140)</f>
        <v>19392290391</v>
      </c>
      <c r="M142" s="43">
        <f>SUM(M96+M140)</f>
        <v>15267784798</v>
      </c>
    </row>
    <row r="143" spans="1:13" ht="20.9" customHeight="1" thickTop="1" x14ac:dyDescent="0.75">
      <c r="A143" s="8"/>
      <c r="B143" s="8"/>
      <c r="C143" s="8"/>
      <c r="D143" s="8"/>
      <c r="E143" s="8"/>
    </row>
    <row r="144" spans="1:13" ht="20.9" customHeight="1" x14ac:dyDescent="0.75">
      <c r="A144" s="8"/>
      <c r="B144" s="8"/>
      <c r="C144" s="8"/>
      <c r="D144" s="8"/>
      <c r="E144" s="8"/>
    </row>
    <row r="145" spans="1:13" ht="20.9" customHeight="1" x14ac:dyDescent="0.75">
      <c r="A145" s="8"/>
      <c r="B145" s="8"/>
      <c r="C145" s="8"/>
      <c r="D145" s="8"/>
      <c r="E145" s="8"/>
    </row>
    <row r="146" spans="1:13" ht="20.9" customHeight="1" x14ac:dyDescent="0.75">
      <c r="A146" s="8"/>
      <c r="B146" s="8"/>
      <c r="C146" s="8"/>
      <c r="D146" s="8"/>
      <c r="E146" s="8"/>
    </row>
    <row r="147" spans="1:13" ht="22" customHeight="1" x14ac:dyDescent="0.75">
      <c r="A147" s="8"/>
      <c r="B147" s="8"/>
      <c r="C147" s="8"/>
      <c r="D147" s="8"/>
      <c r="E147" s="8"/>
    </row>
    <row r="148" spans="1:13" ht="24" customHeight="1" x14ac:dyDescent="0.75">
      <c r="A148" s="8"/>
      <c r="B148" s="8"/>
      <c r="C148" s="8"/>
      <c r="D148" s="8"/>
      <c r="E148" s="8"/>
    </row>
    <row r="149" spans="1:13" ht="22" customHeight="1" x14ac:dyDescent="0.75">
      <c r="A149" s="21" t="str">
        <f>A49</f>
        <v>หมายเหตุประกอบข้อมูลทางการเงินเป็นส่วนหนึ่งของข้อมูลทางการเงินระหว่างกาลนี้</v>
      </c>
      <c r="B149" s="21"/>
      <c r="C149" s="21"/>
      <c r="D149" s="21"/>
      <c r="E149" s="20"/>
      <c r="F149" s="20"/>
      <c r="G149" s="20"/>
      <c r="H149" s="20"/>
      <c r="I149" s="20"/>
      <c r="J149" s="20"/>
      <c r="K149" s="20"/>
      <c r="L149" s="20"/>
      <c r="M149" s="20"/>
    </row>
  </sheetData>
  <mergeCells count="6">
    <mergeCell ref="G5:I5"/>
    <mergeCell ref="K5:M5"/>
    <mergeCell ref="G54:I54"/>
    <mergeCell ref="K54:M54"/>
    <mergeCell ref="G106:I106"/>
    <mergeCell ref="K106:M106"/>
  </mergeCells>
  <pageMargins left="0.8" right="0.5" top="0.5" bottom="0.6" header="0.49" footer="0.4"/>
  <pageSetup paperSize="9" scale="90" firstPageNumber="2" fitToHeight="0" orientation="portrait" useFirstPageNumber="1" horizontalDpi="1200" verticalDpi="1200" r:id="rId1"/>
  <headerFooter>
    <oddFooter>&amp;R&amp;"Browallia New,Regular"&amp;13&amp;P</oddFooter>
  </headerFooter>
  <rowBreaks count="2" manualBreakCount="2">
    <brk id="49" max="16383" man="1"/>
    <brk id="101" max="16383" man="1"/>
  </rowBreaks>
  <customProperties>
    <customPr name="Epm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33D06-89AD-4526-AD3A-63B3AE5E8E1D}">
  <dimension ref="A1:L93"/>
  <sheetViews>
    <sheetView topLeftCell="A67" zoomScaleNormal="100" zoomScaleSheetLayoutView="100" workbookViewId="0">
      <selection activeCell="F18" sqref="F18"/>
    </sheetView>
  </sheetViews>
  <sheetFormatPr defaultColWidth="9.09765625" defaultRowHeight="21.75" customHeight="1" x14ac:dyDescent="0.75"/>
  <cols>
    <col min="1" max="2" width="1.69921875" style="62" customWidth="1"/>
    <col min="3" max="3" width="33.8984375" style="63" customWidth="1"/>
    <col min="4" max="4" width="7.59765625" style="63" customWidth="1"/>
    <col min="5" max="5" width="0.69921875" style="63" customWidth="1"/>
    <col min="6" max="6" width="14.3984375" style="63" customWidth="1"/>
    <col min="7" max="7" width="0.69921875" style="63" customWidth="1"/>
    <col min="8" max="8" width="14.3984375" style="62" bestFit="1" customWidth="1"/>
    <col min="9" max="9" width="0.69921875" style="62" customWidth="1"/>
    <col min="10" max="10" width="13.09765625" style="62" customWidth="1"/>
    <col min="11" max="11" width="0.69921875" style="62" customWidth="1"/>
    <col min="12" max="12" width="13.09765625" style="62" customWidth="1"/>
    <col min="13" max="16384" width="9.09765625" style="62"/>
  </cols>
  <sheetData>
    <row r="1" spans="1:12" ht="21.75" customHeight="1" x14ac:dyDescent="0.75">
      <c r="A1" s="69" t="str">
        <f>'TH-BS 2-4'!A1</f>
        <v>บริษัท สตาร์ค คอร์เปอเรชั่น จำกัด (มหาชน)</v>
      </c>
      <c r="B1" s="69"/>
      <c r="C1" s="65"/>
      <c r="D1" s="65"/>
      <c r="E1" s="66"/>
      <c r="F1" s="66"/>
      <c r="G1" s="66"/>
      <c r="H1" s="66"/>
      <c r="I1" s="66"/>
      <c r="J1" s="66"/>
      <c r="K1" s="66"/>
      <c r="L1" s="66"/>
    </row>
    <row r="2" spans="1:12" ht="21.75" customHeight="1" x14ac:dyDescent="0.75">
      <c r="A2" s="8" t="s">
        <v>28</v>
      </c>
      <c r="B2" s="8"/>
      <c r="C2" s="65"/>
      <c r="D2" s="65"/>
      <c r="E2" s="66"/>
      <c r="F2" s="66"/>
      <c r="G2" s="66"/>
      <c r="H2" s="66"/>
      <c r="I2" s="66"/>
      <c r="J2" s="66"/>
      <c r="K2" s="66"/>
      <c r="L2" s="66"/>
    </row>
    <row r="3" spans="1:12" ht="21.75" customHeight="1" x14ac:dyDescent="0.75">
      <c r="A3" s="13" t="s">
        <v>234</v>
      </c>
      <c r="B3" s="13"/>
      <c r="C3" s="95"/>
      <c r="D3" s="95"/>
      <c r="E3" s="96"/>
      <c r="F3" s="96"/>
      <c r="G3" s="96"/>
      <c r="H3" s="96"/>
      <c r="I3" s="96"/>
      <c r="J3" s="96"/>
      <c r="K3" s="96"/>
      <c r="L3" s="96"/>
    </row>
    <row r="4" spans="1:12" ht="20.9" customHeight="1" x14ac:dyDescent="0.75">
      <c r="C4" s="65"/>
      <c r="D4" s="65"/>
      <c r="E4" s="66"/>
      <c r="F4" s="66"/>
      <c r="G4" s="66"/>
      <c r="H4" s="66"/>
      <c r="I4" s="66"/>
      <c r="J4" s="66"/>
      <c r="K4" s="66"/>
      <c r="L4" s="66"/>
    </row>
    <row r="5" spans="1:12" ht="20.9" customHeight="1" x14ac:dyDescent="0.75">
      <c r="C5" s="65"/>
      <c r="D5" s="11"/>
      <c r="E5" s="16"/>
      <c r="F5" s="194" t="s">
        <v>31</v>
      </c>
      <c r="G5" s="194"/>
      <c r="H5" s="194"/>
      <c r="I5" s="2"/>
      <c r="J5" s="194" t="s">
        <v>35</v>
      </c>
      <c r="K5" s="194"/>
      <c r="L5" s="194"/>
    </row>
    <row r="6" spans="1:12" ht="20.9" customHeight="1" x14ac:dyDescent="0.75">
      <c r="C6" s="65"/>
      <c r="D6" s="11"/>
      <c r="E6" s="16"/>
      <c r="F6" s="56" t="s">
        <v>233</v>
      </c>
      <c r="G6" s="2"/>
      <c r="H6" s="56" t="s">
        <v>233</v>
      </c>
      <c r="I6" s="2"/>
      <c r="J6" s="56" t="s">
        <v>233</v>
      </c>
      <c r="K6" s="2"/>
      <c r="L6" s="56" t="s">
        <v>233</v>
      </c>
    </row>
    <row r="7" spans="1:12" ht="20.9" customHeight="1" x14ac:dyDescent="0.75">
      <c r="C7" s="65"/>
      <c r="D7" s="11"/>
      <c r="E7" s="16"/>
      <c r="F7" s="1" t="s">
        <v>51</v>
      </c>
      <c r="G7" s="2"/>
      <c r="H7" s="1" t="s">
        <v>48</v>
      </c>
      <c r="I7" s="2"/>
      <c r="J7" s="1" t="s">
        <v>51</v>
      </c>
      <c r="K7" s="2"/>
      <c r="L7" s="1" t="s">
        <v>48</v>
      </c>
    </row>
    <row r="8" spans="1:12" ht="20.9" customHeight="1" x14ac:dyDescent="0.75">
      <c r="C8" s="67"/>
      <c r="D8" s="11"/>
      <c r="E8" s="16"/>
      <c r="F8" s="10" t="s">
        <v>104</v>
      </c>
      <c r="G8" s="2"/>
      <c r="H8" s="10" t="s">
        <v>104</v>
      </c>
      <c r="I8" s="2"/>
      <c r="J8" s="10" t="s">
        <v>104</v>
      </c>
      <c r="K8" s="2"/>
      <c r="L8" s="10" t="s">
        <v>104</v>
      </c>
    </row>
    <row r="9" spans="1:12" ht="5.15" customHeight="1" x14ac:dyDescent="0.75">
      <c r="C9" s="67"/>
      <c r="D9" s="67"/>
      <c r="E9" s="68"/>
      <c r="F9" s="190"/>
      <c r="G9" s="102"/>
      <c r="H9" s="102"/>
      <c r="I9" s="102"/>
      <c r="J9" s="190"/>
      <c r="K9" s="102"/>
      <c r="L9" s="102"/>
    </row>
    <row r="10" spans="1:12" ht="20.9" customHeight="1" x14ac:dyDescent="0.75">
      <c r="A10" s="69" t="s">
        <v>9</v>
      </c>
      <c r="B10" s="69"/>
      <c r="C10" s="64"/>
      <c r="D10" s="64"/>
      <c r="F10" s="126"/>
      <c r="G10" s="103"/>
      <c r="H10" s="103"/>
      <c r="I10" s="103"/>
      <c r="J10" s="126"/>
      <c r="K10" s="103"/>
      <c r="L10" s="103"/>
    </row>
    <row r="11" spans="1:12" ht="5.15" customHeight="1" x14ac:dyDescent="0.75">
      <c r="A11" s="63"/>
      <c r="B11" s="63"/>
      <c r="F11" s="127"/>
      <c r="G11" s="105"/>
      <c r="H11" s="104"/>
      <c r="I11" s="105"/>
      <c r="J11" s="127"/>
      <c r="K11" s="104"/>
      <c r="L11" s="105"/>
    </row>
    <row r="12" spans="1:12" ht="20.9" customHeight="1" x14ac:dyDescent="0.75">
      <c r="A12" s="62" t="s">
        <v>79</v>
      </c>
      <c r="F12" s="127">
        <v>7813816729</v>
      </c>
      <c r="G12" s="105"/>
      <c r="H12" s="104">
        <v>9321483815</v>
      </c>
      <c r="I12" s="105"/>
      <c r="J12" s="168" t="s">
        <v>0</v>
      </c>
      <c r="K12" s="104"/>
      <c r="L12" s="105">
        <v>0</v>
      </c>
    </row>
    <row r="13" spans="1:12" ht="20.9" customHeight="1" x14ac:dyDescent="0.75">
      <c r="A13" s="62" t="s">
        <v>80</v>
      </c>
      <c r="F13" s="127">
        <v>520172257</v>
      </c>
      <c r="G13" s="105"/>
      <c r="H13" s="104">
        <v>443948139</v>
      </c>
      <c r="I13" s="105"/>
      <c r="J13" s="168" t="s">
        <v>0</v>
      </c>
      <c r="K13" s="104"/>
      <c r="L13" s="105">
        <v>0</v>
      </c>
    </row>
    <row r="14" spans="1:12" ht="20.9" customHeight="1" x14ac:dyDescent="0.75">
      <c r="A14" s="62" t="s">
        <v>81</v>
      </c>
      <c r="F14" s="127">
        <v>10221693</v>
      </c>
      <c r="G14" s="104"/>
      <c r="H14" s="104">
        <v>11798684</v>
      </c>
      <c r="I14" s="104"/>
      <c r="J14" s="168" t="s">
        <v>0</v>
      </c>
      <c r="K14" s="104"/>
      <c r="L14" s="104">
        <v>0</v>
      </c>
    </row>
    <row r="15" spans="1:12" ht="20.9" customHeight="1" x14ac:dyDescent="0.75">
      <c r="A15" s="62" t="s">
        <v>197</v>
      </c>
      <c r="F15" s="127">
        <v>114838349</v>
      </c>
      <c r="G15" s="104"/>
      <c r="H15" s="104">
        <v>0</v>
      </c>
      <c r="I15" s="104"/>
      <c r="J15" s="168">
        <v>360</v>
      </c>
      <c r="K15" s="104"/>
      <c r="L15" s="104">
        <v>0</v>
      </c>
    </row>
    <row r="16" spans="1:12" ht="20.9" customHeight="1" x14ac:dyDescent="0.75">
      <c r="A16" s="62" t="s">
        <v>82</v>
      </c>
      <c r="F16" s="128">
        <v>709428</v>
      </c>
      <c r="G16" s="104"/>
      <c r="H16" s="106">
        <v>3086367</v>
      </c>
      <c r="I16" s="104"/>
      <c r="J16" s="175">
        <v>34299000</v>
      </c>
      <c r="K16" s="104"/>
      <c r="L16" s="106">
        <v>33300000</v>
      </c>
    </row>
    <row r="17" spans="1:12" ht="5.15" customHeight="1" x14ac:dyDescent="0.75">
      <c r="F17" s="127"/>
      <c r="G17" s="104"/>
      <c r="H17" s="104"/>
      <c r="I17" s="104"/>
      <c r="J17" s="127"/>
      <c r="K17" s="104"/>
      <c r="L17" s="104"/>
    </row>
    <row r="18" spans="1:12" ht="20.9" customHeight="1" x14ac:dyDescent="0.75">
      <c r="A18" s="69" t="s">
        <v>10</v>
      </c>
      <c r="B18" s="69"/>
      <c r="C18" s="64"/>
      <c r="D18" s="64"/>
      <c r="F18" s="128">
        <f>SUM(F12:F16)</f>
        <v>8459758456</v>
      </c>
      <c r="G18" s="105"/>
      <c r="H18" s="106">
        <f>SUM(H12:H16)</f>
        <v>9780317005</v>
      </c>
      <c r="I18" s="105"/>
      <c r="J18" s="128">
        <f>SUM(J12:J16)</f>
        <v>34299360</v>
      </c>
      <c r="K18" s="104"/>
      <c r="L18" s="106">
        <f>SUM(L12:L16)</f>
        <v>33300000</v>
      </c>
    </row>
    <row r="19" spans="1:12" ht="10" customHeight="1" x14ac:dyDescent="0.75">
      <c r="C19" s="71"/>
      <c r="D19" s="71"/>
      <c r="F19" s="129"/>
      <c r="G19" s="105"/>
      <c r="H19" s="105"/>
      <c r="I19" s="105"/>
      <c r="J19" s="129"/>
      <c r="K19" s="105"/>
      <c r="L19" s="105"/>
    </row>
    <row r="20" spans="1:12" ht="20.9" customHeight="1" x14ac:dyDescent="0.75">
      <c r="A20" s="136" t="s">
        <v>123</v>
      </c>
      <c r="B20" s="136"/>
      <c r="C20" s="64"/>
      <c r="D20" s="64"/>
      <c r="F20" s="129"/>
      <c r="G20" s="105"/>
      <c r="H20" s="105"/>
      <c r="I20" s="105"/>
      <c r="J20" s="129"/>
      <c r="K20" s="105"/>
      <c r="L20" s="105"/>
    </row>
    <row r="21" spans="1:12" ht="5.15" customHeight="1" x14ac:dyDescent="0.75">
      <c r="A21" s="63"/>
      <c r="B21" s="63"/>
      <c r="F21" s="127"/>
      <c r="G21" s="105"/>
      <c r="H21" s="104"/>
      <c r="I21" s="105"/>
      <c r="J21" s="127"/>
      <c r="K21" s="104"/>
      <c r="L21" s="105"/>
    </row>
    <row r="22" spans="1:12" ht="20.9" customHeight="1" x14ac:dyDescent="0.75">
      <c r="A22" s="62" t="s">
        <v>12</v>
      </c>
      <c r="F22" s="127">
        <v>-5599779716</v>
      </c>
      <c r="G22" s="105"/>
      <c r="H22" s="104">
        <v>-7514793695</v>
      </c>
      <c r="I22" s="105"/>
      <c r="J22" s="168" t="s">
        <v>0</v>
      </c>
      <c r="K22" s="104"/>
      <c r="L22" s="105">
        <v>0</v>
      </c>
    </row>
    <row r="23" spans="1:12" ht="20.9" customHeight="1" x14ac:dyDescent="0.75">
      <c r="A23" s="62" t="s">
        <v>11</v>
      </c>
      <c r="F23" s="127">
        <v>-409610687</v>
      </c>
      <c r="G23" s="105"/>
      <c r="H23" s="104">
        <v>-356097324</v>
      </c>
      <c r="I23" s="105"/>
      <c r="J23" s="168" t="s">
        <v>0</v>
      </c>
      <c r="K23" s="104"/>
      <c r="L23" s="105">
        <v>0</v>
      </c>
    </row>
    <row r="24" spans="1:12" ht="20.9" customHeight="1" x14ac:dyDescent="0.75">
      <c r="A24" s="62" t="s">
        <v>83</v>
      </c>
      <c r="F24" s="127">
        <v>-7347080</v>
      </c>
      <c r="G24" s="104"/>
      <c r="H24" s="104">
        <v>-9136521</v>
      </c>
      <c r="I24" s="104"/>
      <c r="J24" s="168" t="s">
        <v>0</v>
      </c>
      <c r="K24" s="104"/>
      <c r="L24" s="104">
        <v>0</v>
      </c>
    </row>
    <row r="25" spans="1:12" ht="20.9" customHeight="1" x14ac:dyDescent="0.75">
      <c r="A25" s="139" t="s">
        <v>241</v>
      </c>
      <c r="F25" s="127">
        <v>-187058439</v>
      </c>
      <c r="G25" s="104"/>
      <c r="H25" s="104">
        <v>-121404510</v>
      </c>
      <c r="I25" s="104"/>
      <c r="J25" s="168" t="s">
        <v>0</v>
      </c>
      <c r="K25" s="104"/>
      <c r="L25" s="104">
        <v>0</v>
      </c>
    </row>
    <row r="26" spans="1:12" ht="20.9" customHeight="1" x14ac:dyDescent="0.75">
      <c r="A26" s="139" t="s">
        <v>124</v>
      </c>
      <c r="B26" s="139"/>
      <c r="C26" s="64"/>
      <c r="D26" s="64"/>
      <c r="F26" s="127">
        <v>-181061433</v>
      </c>
      <c r="G26" s="104"/>
      <c r="H26" s="104">
        <v>-151322351</v>
      </c>
      <c r="I26" s="104"/>
      <c r="J26" s="168">
        <v>-46311293</v>
      </c>
      <c r="K26" s="104"/>
      <c r="L26" s="104">
        <v>-15252555</v>
      </c>
    </row>
    <row r="27" spans="1:12" ht="20.9" customHeight="1" x14ac:dyDescent="0.75">
      <c r="A27" s="139" t="s">
        <v>191</v>
      </c>
      <c r="B27" s="139"/>
      <c r="C27" s="64"/>
      <c r="D27" s="64"/>
      <c r="F27" s="127"/>
      <c r="G27" s="105"/>
      <c r="H27" s="104"/>
      <c r="I27" s="105"/>
      <c r="J27" s="127"/>
      <c r="K27" s="104"/>
      <c r="L27" s="105"/>
    </row>
    <row r="28" spans="1:12" ht="20.9" customHeight="1" x14ac:dyDescent="0.75">
      <c r="A28" s="135"/>
      <c r="B28" s="135" t="s">
        <v>190</v>
      </c>
      <c r="C28" s="62"/>
      <c r="D28" s="64"/>
      <c r="F28" s="127" t="s">
        <v>0</v>
      </c>
      <c r="G28" s="104"/>
      <c r="H28" s="104">
        <v>-309061601</v>
      </c>
      <c r="I28" s="104"/>
      <c r="J28" s="168" t="s">
        <v>0</v>
      </c>
      <c r="K28" s="104"/>
      <c r="L28" s="104">
        <v>-17806</v>
      </c>
    </row>
    <row r="29" spans="1:12" ht="20.9" customHeight="1" x14ac:dyDescent="0.75">
      <c r="A29" s="62" t="s">
        <v>244</v>
      </c>
      <c r="F29" s="128">
        <v>-568626509</v>
      </c>
      <c r="G29" s="104"/>
      <c r="H29" s="106">
        <v>220504069</v>
      </c>
      <c r="I29" s="104"/>
      <c r="J29" s="176" t="s">
        <v>0</v>
      </c>
      <c r="K29" s="104"/>
      <c r="L29" s="106">
        <v>0</v>
      </c>
    </row>
    <row r="30" spans="1:12" ht="5.15" customHeight="1" x14ac:dyDescent="0.75">
      <c r="A30" s="63"/>
      <c r="B30" s="63"/>
      <c r="F30" s="127"/>
      <c r="G30" s="105"/>
      <c r="H30" s="104"/>
      <c r="I30" s="105"/>
      <c r="J30" s="127"/>
      <c r="K30" s="104"/>
      <c r="L30" s="105"/>
    </row>
    <row r="31" spans="1:12" ht="20.9" customHeight="1" x14ac:dyDescent="0.75">
      <c r="A31" s="6" t="s">
        <v>192</v>
      </c>
      <c r="B31" s="6"/>
      <c r="C31" s="64"/>
      <c r="D31" s="64"/>
      <c r="F31" s="128">
        <f>SUM(F22:F29)</f>
        <v>-6953483864</v>
      </c>
      <c r="G31" s="104"/>
      <c r="H31" s="106">
        <f>SUM(H22:H29)</f>
        <v>-8241311933</v>
      </c>
      <c r="I31" s="104"/>
      <c r="J31" s="128">
        <f>SUM(J22:J29)</f>
        <v>-46311293</v>
      </c>
      <c r="K31" s="104"/>
      <c r="L31" s="106">
        <f>SUM(L22:L29)</f>
        <v>-15270361</v>
      </c>
    </row>
    <row r="32" spans="1:12" ht="10" customHeight="1" x14ac:dyDescent="0.75">
      <c r="C32" s="71"/>
      <c r="D32" s="71"/>
      <c r="F32" s="129"/>
      <c r="G32" s="105"/>
      <c r="H32" s="105"/>
      <c r="I32" s="105"/>
      <c r="J32" s="129"/>
      <c r="K32" s="105"/>
      <c r="L32" s="105"/>
    </row>
    <row r="33" spans="1:12" ht="20.9" customHeight="1" x14ac:dyDescent="0.75">
      <c r="A33" s="136" t="s">
        <v>245</v>
      </c>
      <c r="B33" s="136"/>
      <c r="C33" s="71"/>
      <c r="D33" s="71"/>
      <c r="F33" s="129">
        <f>SUM(F18,F31)</f>
        <v>1506274592</v>
      </c>
      <c r="G33" s="105"/>
      <c r="H33" s="105">
        <f>SUM(H18,H31)</f>
        <v>1539005072</v>
      </c>
      <c r="I33" s="105"/>
      <c r="J33" s="177">
        <f>SUM(J18,J31)</f>
        <v>-12011933</v>
      </c>
      <c r="K33" s="105"/>
      <c r="L33" s="105">
        <f>SUM(L18,L31)</f>
        <v>18029639</v>
      </c>
    </row>
    <row r="34" spans="1:12" ht="20.9" customHeight="1" x14ac:dyDescent="0.75">
      <c r="A34" s="62" t="s">
        <v>189</v>
      </c>
      <c r="F34" s="127">
        <v>6731741</v>
      </c>
      <c r="G34" s="104"/>
      <c r="H34" s="104">
        <v>16860268</v>
      </c>
      <c r="I34" s="104"/>
      <c r="J34" s="168">
        <v>42584246</v>
      </c>
      <c r="K34" s="104"/>
      <c r="L34" s="104">
        <v>7289008</v>
      </c>
    </row>
    <row r="35" spans="1:12" ht="20.9" customHeight="1" x14ac:dyDescent="0.75">
      <c r="A35" s="62" t="s">
        <v>39</v>
      </c>
      <c r="F35" s="127">
        <v>-258631468</v>
      </c>
      <c r="G35" s="104"/>
      <c r="H35" s="104">
        <v>-270703847</v>
      </c>
      <c r="I35" s="104"/>
      <c r="J35" s="168">
        <v>-79966831</v>
      </c>
      <c r="K35" s="104"/>
      <c r="L35" s="104">
        <v>-24121950</v>
      </c>
    </row>
    <row r="36" spans="1:12" ht="20.9" customHeight="1" x14ac:dyDescent="0.75">
      <c r="A36" s="62" t="s">
        <v>246</v>
      </c>
      <c r="F36" s="127">
        <v>-54028732</v>
      </c>
      <c r="G36" s="104"/>
      <c r="H36" s="104">
        <v>-78088013</v>
      </c>
      <c r="I36" s="104"/>
      <c r="J36" s="168" t="s">
        <v>0</v>
      </c>
      <c r="K36" s="104"/>
      <c r="L36" s="104" t="s">
        <v>0</v>
      </c>
    </row>
    <row r="37" spans="1:12" ht="20.9" customHeight="1" x14ac:dyDescent="0.75">
      <c r="A37" s="63" t="s">
        <v>203</v>
      </c>
      <c r="B37" s="63"/>
      <c r="C37" s="64"/>
      <c r="D37" s="64"/>
      <c r="F37" s="128">
        <v>-1496464</v>
      </c>
      <c r="G37" s="104"/>
      <c r="H37" s="106">
        <v>-299260</v>
      </c>
      <c r="I37" s="104"/>
      <c r="J37" s="176" t="s">
        <v>0</v>
      </c>
      <c r="K37" s="104"/>
      <c r="L37" s="106" t="s">
        <v>0</v>
      </c>
    </row>
    <row r="38" spans="1:12" ht="5.15" customHeight="1" x14ac:dyDescent="0.75">
      <c r="A38" s="63"/>
      <c r="B38" s="63"/>
      <c r="F38" s="127"/>
      <c r="G38" s="105"/>
      <c r="H38" s="104"/>
      <c r="I38" s="105"/>
      <c r="J38" s="127"/>
      <c r="K38" s="104"/>
      <c r="L38" s="105"/>
    </row>
    <row r="39" spans="1:12" ht="20.9" customHeight="1" x14ac:dyDescent="0.75">
      <c r="A39" s="136" t="s">
        <v>128</v>
      </c>
      <c r="B39" s="136"/>
      <c r="C39" s="64"/>
      <c r="D39" s="64"/>
      <c r="F39" s="127">
        <f>SUM(F33:F37)</f>
        <v>1198849669</v>
      </c>
      <c r="G39" s="104"/>
      <c r="H39" s="104">
        <f>SUM(H33:H37)</f>
        <v>1206774220</v>
      </c>
      <c r="I39" s="104"/>
      <c r="J39" s="127">
        <f>SUM(J33:J37)</f>
        <v>-49394518</v>
      </c>
      <c r="K39" s="104"/>
      <c r="L39" s="104">
        <f>SUM(L33:L37)</f>
        <v>1196697</v>
      </c>
    </row>
    <row r="40" spans="1:12" ht="20.9" customHeight="1" x14ac:dyDescent="0.75">
      <c r="A40" s="135" t="s">
        <v>226</v>
      </c>
      <c r="B40" s="135"/>
      <c r="C40" s="64"/>
      <c r="D40" s="64"/>
      <c r="E40" s="62"/>
      <c r="F40" s="128">
        <v>-236505816</v>
      </c>
      <c r="G40" s="105"/>
      <c r="H40" s="106">
        <v>-291311870</v>
      </c>
      <c r="I40" s="105"/>
      <c r="J40" s="176">
        <v>5355965</v>
      </c>
      <c r="K40" s="104"/>
      <c r="L40" s="106">
        <v>42689</v>
      </c>
    </row>
    <row r="41" spans="1:12" ht="5.15" customHeight="1" x14ac:dyDescent="0.75">
      <c r="C41" s="64"/>
      <c r="D41" s="64"/>
      <c r="E41" s="62"/>
      <c r="F41" s="127"/>
      <c r="G41" s="104"/>
      <c r="H41" s="104"/>
      <c r="I41" s="104"/>
      <c r="J41" s="127"/>
      <c r="K41" s="104"/>
      <c r="L41" s="104"/>
    </row>
    <row r="42" spans="1:12" ht="20.9" customHeight="1" x14ac:dyDescent="0.75">
      <c r="A42" s="69" t="s">
        <v>129</v>
      </c>
      <c r="B42" s="69"/>
      <c r="C42" s="64"/>
      <c r="D42" s="64"/>
      <c r="E42" s="62"/>
      <c r="F42" s="128">
        <f>SUM(F39:F40)</f>
        <v>962343853</v>
      </c>
      <c r="G42" s="103"/>
      <c r="H42" s="106">
        <f>SUM(H39:H40)</f>
        <v>915462350</v>
      </c>
      <c r="I42" s="103"/>
      <c r="J42" s="128">
        <f>SUM(J39:J40)</f>
        <v>-44038553</v>
      </c>
      <c r="K42" s="103"/>
      <c r="L42" s="106">
        <f>SUM(L39:L40)</f>
        <v>1239386</v>
      </c>
    </row>
    <row r="43" spans="1:12" ht="18.5" x14ac:dyDescent="0.75">
      <c r="F43" s="104"/>
      <c r="G43" s="104"/>
      <c r="H43" s="104"/>
      <c r="I43" s="104"/>
      <c r="J43" s="104"/>
      <c r="K43" s="104"/>
      <c r="L43" s="104"/>
    </row>
    <row r="44" spans="1:12" ht="18.5" x14ac:dyDescent="0.75">
      <c r="F44" s="104"/>
      <c r="G44" s="104"/>
      <c r="H44" s="104"/>
      <c r="I44" s="104"/>
      <c r="J44" s="104"/>
      <c r="K44" s="104"/>
      <c r="L44" s="104"/>
    </row>
    <row r="45" spans="1:12" ht="18.5" x14ac:dyDescent="0.75">
      <c r="F45" s="104"/>
      <c r="G45" s="104"/>
      <c r="H45" s="104"/>
      <c r="I45" s="104"/>
      <c r="J45" s="104"/>
      <c r="K45" s="104"/>
      <c r="L45" s="104"/>
    </row>
    <row r="46" spans="1:12" ht="18.5" x14ac:dyDescent="0.75">
      <c r="F46" s="104"/>
      <c r="G46" s="104"/>
      <c r="H46" s="104"/>
      <c r="I46" s="104"/>
      <c r="J46" s="104"/>
      <c r="K46" s="104"/>
      <c r="L46" s="104"/>
    </row>
    <row r="47" spans="1:12" ht="12" customHeight="1" x14ac:dyDescent="0.75">
      <c r="F47" s="104"/>
      <c r="G47" s="104"/>
      <c r="H47" s="104"/>
      <c r="I47" s="104"/>
      <c r="J47" s="104"/>
      <c r="K47" s="104"/>
      <c r="L47" s="104"/>
    </row>
    <row r="48" spans="1:12" ht="22" customHeight="1" x14ac:dyDescent="0.75">
      <c r="A48" s="97" t="str">
        <f>'TH-BS 2-4'!A49</f>
        <v>หมายเหตุประกอบข้อมูลทางการเงินเป็นส่วนหนึ่งของข้อมูลทางการเงินระหว่างกาลนี้</v>
      </c>
      <c r="B48" s="97"/>
      <c r="C48" s="98"/>
      <c r="D48" s="98"/>
      <c r="E48" s="98"/>
      <c r="F48" s="99"/>
      <c r="G48" s="98"/>
      <c r="H48" s="99"/>
      <c r="I48" s="97"/>
      <c r="J48" s="99"/>
      <c r="K48" s="97"/>
      <c r="L48" s="97"/>
    </row>
    <row r="49" spans="1:12" ht="21.75" customHeight="1" x14ac:dyDescent="0.75">
      <c r="A49" s="69" t="str">
        <f>A1</f>
        <v>บริษัท สตาร์ค คอร์เปอเรชั่น จำกัด (มหาชน)</v>
      </c>
      <c r="B49" s="69"/>
      <c r="F49" s="71"/>
      <c r="H49" s="71"/>
      <c r="J49" s="71"/>
    </row>
    <row r="50" spans="1:12" ht="21.75" customHeight="1" x14ac:dyDescent="0.75">
      <c r="A50" s="100" t="s">
        <v>215</v>
      </c>
      <c r="B50" s="100"/>
      <c r="F50" s="71"/>
      <c r="H50" s="71"/>
      <c r="J50" s="71"/>
    </row>
    <row r="51" spans="1:12" ht="21.75" customHeight="1" x14ac:dyDescent="0.75">
      <c r="A51" s="101" t="str">
        <f>A3</f>
        <v>สำหรับงวดสามเดือนสิ้นสุดวันที่ 30 กันยายน พ.ศ. 2565</v>
      </c>
      <c r="B51" s="101"/>
      <c r="C51" s="98"/>
      <c r="D51" s="98"/>
      <c r="E51" s="98"/>
      <c r="F51" s="99"/>
      <c r="G51" s="98"/>
      <c r="H51" s="99"/>
      <c r="I51" s="97"/>
      <c r="J51" s="99"/>
      <c r="K51" s="97"/>
      <c r="L51" s="97"/>
    </row>
    <row r="52" spans="1:12" ht="21" customHeight="1" x14ac:dyDescent="0.75">
      <c r="F52" s="71"/>
      <c r="H52" s="71"/>
      <c r="J52" s="71"/>
    </row>
    <row r="53" spans="1:12" ht="21" customHeight="1" x14ac:dyDescent="0.75">
      <c r="D53" s="11"/>
      <c r="E53" s="16"/>
      <c r="F53" s="194" t="s">
        <v>31</v>
      </c>
      <c r="G53" s="194"/>
      <c r="H53" s="194"/>
      <c r="I53" s="2"/>
      <c r="J53" s="194" t="s">
        <v>35</v>
      </c>
      <c r="K53" s="194"/>
      <c r="L53" s="194"/>
    </row>
    <row r="54" spans="1:12" ht="21" customHeight="1" x14ac:dyDescent="0.75">
      <c r="A54" s="63"/>
      <c r="B54" s="63"/>
      <c r="D54" s="11"/>
      <c r="E54" s="16"/>
      <c r="F54" s="56" t="s">
        <v>233</v>
      </c>
      <c r="G54" s="2"/>
      <c r="H54" s="56" t="s">
        <v>233</v>
      </c>
      <c r="I54" s="2"/>
      <c r="J54" s="56" t="s">
        <v>233</v>
      </c>
      <c r="K54" s="2"/>
      <c r="L54" s="56" t="s">
        <v>233</v>
      </c>
    </row>
    <row r="55" spans="1:12" ht="21" customHeight="1" x14ac:dyDescent="0.75">
      <c r="A55" s="63"/>
      <c r="B55" s="63"/>
      <c r="D55" s="11"/>
      <c r="E55" s="16"/>
      <c r="F55" s="1" t="s">
        <v>51</v>
      </c>
      <c r="G55" s="2"/>
      <c r="H55" s="1" t="s">
        <v>48</v>
      </c>
      <c r="I55" s="2"/>
      <c r="J55" s="1" t="s">
        <v>51</v>
      </c>
      <c r="K55" s="2"/>
      <c r="L55" s="1" t="s">
        <v>48</v>
      </c>
    </row>
    <row r="56" spans="1:12" ht="21" customHeight="1" x14ac:dyDescent="0.75">
      <c r="A56" s="63"/>
      <c r="B56" s="63"/>
      <c r="D56" s="14" t="s">
        <v>4</v>
      </c>
      <c r="E56" s="16"/>
      <c r="F56" s="10" t="s">
        <v>104</v>
      </c>
      <c r="G56" s="2"/>
      <c r="H56" s="10" t="s">
        <v>104</v>
      </c>
      <c r="I56" s="2"/>
      <c r="J56" s="10" t="s">
        <v>104</v>
      </c>
      <c r="K56" s="2"/>
      <c r="L56" s="10" t="s">
        <v>104</v>
      </c>
    </row>
    <row r="57" spans="1:12" ht="6" customHeight="1" x14ac:dyDescent="0.75">
      <c r="C57" s="67"/>
      <c r="D57" s="67"/>
      <c r="E57" s="68"/>
      <c r="F57" s="190"/>
      <c r="G57" s="102"/>
      <c r="H57" s="102"/>
      <c r="I57" s="102"/>
      <c r="J57" s="190"/>
      <c r="K57" s="102"/>
      <c r="L57" s="102"/>
    </row>
    <row r="58" spans="1:12" ht="21" customHeight="1" x14ac:dyDescent="0.75">
      <c r="A58" s="69" t="s">
        <v>162</v>
      </c>
      <c r="B58" s="69"/>
      <c r="F58" s="127"/>
      <c r="G58" s="104"/>
      <c r="H58" s="104"/>
      <c r="I58" s="105"/>
      <c r="J58" s="127"/>
      <c r="K58" s="105"/>
      <c r="L58" s="104"/>
    </row>
    <row r="59" spans="1:12" ht="21" customHeight="1" x14ac:dyDescent="0.75">
      <c r="A59" s="140" t="s">
        <v>125</v>
      </c>
      <c r="B59" s="140"/>
      <c r="F59" s="127"/>
      <c r="G59" s="104"/>
      <c r="H59" s="104"/>
      <c r="I59" s="105"/>
      <c r="J59" s="127"/>
      <c r="K59" s="105"/>
      <c r="L59" s="104"/>
    </row>
    <row r="60" spans="1:12" ht="21" customHeight="1" x14ac:dyDescent="0.75">
      <c r="A60" s="69"/>
      <c r="B60" s="140" t="s">
        <v>126</v>
      </c>
      <c r="C60" s="62"/>
      <c r="F60" s="127"/>
      <c r="G60" s="104"/>
      <c r="H60" s="104"/>
      <c r="I60" s="105"/>
      <c r="J60" s="127"/>
      <c r="K60" s="105"/>
      <c r="L60" s="104"/>
    </row>
    <row r="61" spans="1:12" ht="21" customHeight="1" x14ac:dyDescent="0.75">
      <c r="B61" s="62" t="s">
        <v>102</v>
      </c>
      <c r="F61" s="127"/>
      <c r="G61" s="104"/>
      <c r="H61" s="104"/>
      <c r="I61" s="105"/>
      <c r="J61" s="127"/>
      <c r="K61" s="105"/>
      <c r="L61" s="104"/>
    </row>
    <row r="62" spans="1:12" ht="21" customHeight="1" x14ac:dyDescent="0.75">
      <c r="C62" s="62" t="s">
        <v>103</v>
      </c>
      <c r="F62" s="128">
        <v>54180330</v>
      </c>
      <c r="G62" s="104"/>
      <c r="H62" s="106">
        <v>189922460</v>
      </c>
      <c r="I62" s="104"/>
      <c r="J62" s="165">
        <v>0</v>
      </c>
      <c r="K62" s="104"/>
      <c r="L62" s="106">
        <v>0</v>
      </c>
    </row>
    <row r="63" spans="1:12" s="135" customFormat="1" ht="6" customHeight="1" x14ac:dyDescent="0.75">
      <c r="F63" s="137"/>
      <c r="H63" s="141"/>
      <c r="I63" s="141"/>
      <c r="J63" s="137"/>
      <c r="K63" s="141"/>
      <c r="L63" s="138"/>
    </row>
    <row r="64" spans="1:12" s="135" customFormat="1" ht="18.649999999999999" customHeight="1" x14ac:dyDescent="0.75">
      <c r="A64" s="142" t="s">
        <v>127</v>
      </c>
      <c r="B64" s="143"/>
      <c r="F64" s="127"/>
      <c r="H64" s="141"/>
      <c r="I64" s="141"/>
      <c r="J64" s="145"/>
      <c r="L64" s="146"/>
    </row>
    <row r="65" spans="1:12" s="135" customFormat="1" ht="18.649999999999999" customHeight="1" x14ac:dyDescent="0.75">
      <c r="A65" s="142"/>
      <c r="B65" s="142" t="s">
        <v>126</v>
      </c>
      <c r="F65" s="128">
        <f>F62</f>
        <v>54180330</v>
      </c>
      <c r="H65" s="106">
        <f>H62</f>
        <v>189922460</v>
      </c>
      <c r="I65" s="141"/>
      <c r="J65" s="165">
        <v>0</v>
      </c>
      <c r="L65" s="106">
        <f>L62</f>
        <v>0</v>
      </c>
    </row>
    <row r="66" spans="1:12" ht="6" customHeight="1" x14ac:dyDescent="0.75">
      <c r="A66" s="63"/>
      <c r="B66" s="63"/>
      <c r="F66" s="127"/>
      <c r="G66" s="104"/>
      <c r="H66" s="104"/>
      <c r="I66" s="104"/>
      <c r="J66" s="127"/>
      <c r="K66" s="104"/>
      <c r="L66" s="104"/>
    </row>
    <row r="67" spans="1:12" ht="21" customHeight="1" thickBot="1" x14ac:dyDescent="0.8">
      <c r="A67" s="69" t="s">
        <v>130</v>
      </c>
      <c r="B67" s="69"/>
      <c r="F67" s="130">
        <f>SUM(F42,F65)</f>
        <v>1016524183</v>
      </c>
      <c r="G67" s="105"/>
      <c r="H67" s="108">
        <f>SUM(H42,H65)</f>
        <v>1105384810</v>
      </c>
      <c r="I67" s="105"/>
      <c r="J67" s="130">
        <f>SUM(J42,J65)</f>
        <v>-44038553</v>
      </c>
      <c r="K67" s="105"/>
      <c r="L67" s="108">
        <f>SUM(L42,L65)</f>
        <v>1239386</v>
      </c>
    </row>
    <row r="68" spans="1:12" ht="21" customHeight="1" thickTop="1" x14ac:dyDescent="0.75">
      <c r="F68" s="126"/>
      <c r="G68" s="103"/>
      <c r="H68" s="103"/>
      <c r="I68" s="103"/>
      <c r="J68" s="126"/>
      <c r="K68" s="103"/>
      <c r="L68" s="103"/>
    </row>
    <row r="69" spans="1:12" ht="21" customHeight="1" x14ac:dyDescent="0.75">
      <c r="A69" s="69" t="s">
        <v>131</v>
      </c>
      <c r="B69" s="69"/>
      <c r="F69" s="129"/>
      <c r="G69" s="105"/>
      <c r="H69" s="105"/>
      <c r="I69" s="105"/>
      <c r="J69" s="129"/>
      <c r="K69" s="105"/>
      <c r="L69" s="105"/>
    </row>
    <row r="70" spans="1:12" ht="21" customHeight="1" x14ac:dyDescent="0.75">
      <c r="A70" s="63" t="s">
        <v>179</v>
      </c>
      <c r="B70" s="63"/>
      <c r="F70" s="129">
        <v>956035279</v>
      </c>
      <c r="G70" s="105"/>
      <c r="H70" s="105">
        <v>912508257</v>
      </c>
      <c r="I70" s="105"/>
      <c r="J70" s="168">
        <v>-44038553</v>
      </c>
      <c r="K70" s="105"/>
      <c r="L70" s="105">
        <v>1239386</v>
      </c>
    </row>
    <row r="71" spans="1:12" ht="21" customHeight="1" x14ac:dyDescent="0.75">
      <c r="A71" s="135" t="s">
        <v>27</v>
      </c>
      <c r="B71" s="63"/>
      <c r="F71" s="128">
        <v>6308574</v>
      </c>
      <c r="G71" s="105"/>
      <c r="H71" s="106">
        <v>2954093</v>
      </c>
      <c r="I71" s="105"/>
      <c r="J71" s="165">
        <v>0</v>
      </c>
      <c r="K71" s="105"/>
      <c r="L71" s="106">
        <v>0</v>
      </c>
    </row>
    <row r="72" spans="1:12" ht="6" customHeight="1" x14ac:dyDescent="0.75">
      <c r="A72" s="63"/>
      <c r="B72" s="63"/>
      <c r="F72" s="127"/>
      <c r="G72" s="104"/>
      <c r="H72" s="104"/>
      <c r="I72" s="104"/>
      <c r="J72" s="127"/>
      <c r="K72" s="104"/>
      <c r="L72" s="104"/>
    </row>
    <row r="73" spans="1:12" ht="21" customHeight="1" thickBot="1" x14ac:dyDescent="0.8">
      <c r="A73" s="69" t="s">
        <v>163</v>
      </c>
      <c r="B73" s="69"/>
      <c r="F73" s="130">
        <f>SUM(F70:F71)</f>
        <v>962343853</v>
      </c>
      <c r="G73" s="105"/>
      <c r="H73" s="108">
        <f>SUM(H70:H71)</f>
        <v>915462350</v>
      </c>
      <c r="I73" s="105"/>
      <c r="J73" s="130">
        <f>SUM(J70:J71)</f>
        <v>-44038553</v>
      </c>
      <c r="K73" s="105"/>
      <c r="L73" s="108">
        <f>SUM(L70:L71)</f>
        <v>1239386</v>
      </c>
    </row>
    <row r="74" spans="1:12" ht="21" customHeight="1" thickTop="1" x14ac:dyDescent="0.75">
      <c r="C74" s="62"/>
      <c r="D74" s="62"/>
      <c r="E74" s="62"/>
      <c r="F74" s="126"/>
      <c r="G74" s="103"/>
      <c r="H74" s="103"/>
      <c r="I74" s="103"/>
      <c r="J74" s="126"/>
      <c r="K74" s="103"/>
      <c r="L74" s="103"/>
    </row>
    <row r="75" spans="1:12" ht="21" customHeight="1" x14ac:dyDescent="0.75">
      <c r="A75" s="69" t="s">
        <v>164</v>
      </c>
      <c r="B75" s="69"/>
      <c r="F75" s="127"/>
      <c r="G75" s="105"/>
      <c r="H75" s="104"/>
      <c r="I75" s="105"/>
      <c r="J75" s="127"/>
      <c r="K75" s="105"/>
      <c r="L75" s="104"/>
    </row>
    <row r="76" spans="1:12" ht="21" customHeight="1" x14ac:dyDescent="0.75">
      <c r="A76" s="63" t="s">
        <v>179</v>
      </c>
      <c r="B76" s="63"/>
      <c r="F76" s="129">
        <v>1010215609</v>
      </c>
      <c r="G76" s="105"/>
      <c r="H76" s="105">
        <v>1102430717</v>
      </c>
      <c r="I76" s="105"/>
      <c r="J76" s="168">
        <v>-44038553</v>
      </c>
      <c r="K76" s="105"/>
      <c r="L76" s="105">
        <v>1239386</v>
      </c>
    </row>
    <row r="77" spans="1:12" ht="21" customHeight="1" x14ac:dyDescent="0.75">
      <c r="A77" s="135" t="s">
        <v>27</v>
      </c>
      <c r="B77" s="63"/>
      <c r="F77" s="128">
        <v>6308574</v>
      </c>
      <c r="G77" s="105"/>
      <c r="H77" s="106">
        <v>2954093</v>
      </c>
      <c r="I77" s="105"/>
      <c r="J77" s="165">
        <v>0</v>
      </c>
      <c r="K77" s="105"/>
      <c r="L77" s="106">
        <v>0</v>
      </c>
    </row>
    <row r="78" spans="1:12" ht="6" customHeight="1" x14ac:dyDescent="0.75">
      <c r="A78" s="63"/>
      <c r="B78" s="63"/>
      <c r="F78" s="127"/>
      <c r="G78" s="104"/>
      <c r="H78" s="104"/>
      <c r="I78" s="104"/>
      <c r="J78" s="127"/>
      <c r="K78" s="104"/>
      <c r="L78" s="104"/>
    </row>
    <row r="79" spans="1:12" ht="21" customHeight="1" thickBot="1" x14ac:dyDescent="0.8">
      <c r="A79" s="69" t="s">
        <v>130</v>
      </c>
      <c r="B79" s="69"/>
      <c r="F79" s="130">
        <f>SUM(F76:F77)</f>
        <v>1016524183</v>
      </c>
      <c r="G79" s="105"/>
      <c r="H79" s="108">
        <f>SUM(H76:H77)</f>
        <v>1105384810</v>
      </c>
      <c r="I79" s="105"/>
      <c r="J79" s="130">
        <f>SUM(J76:J77)</f>
        <v>-44038553</v>
      </c>
      <c r="K79" s="105"/>
      <c r="L79" s="108">
        <f>SUM(L76:L77)</f>
        <v>1239386</v>
      </c>
    </row>
    <row r="80" spans="1:12" ht="21" customHeight="1" thickTop="1" x14ac:dyDescent="0.75">
      <c r="F80" s="127"/>
      <c r="G80" s="105"/>
      <c r="H80" s="104"/>
      <c r="I80" s="105"/>
      <c r="J80" s="127"/>
      <c r="K80" s="105"/>
      <c r="L80" s="104"/>
    </row>
    <row r="81" spans="1:12" ht="21" customHeight="1" x14ac:dyDescent="0.75">
      <c r="F81" s="127"/>
      <c r="G81" s="105"/>
      <c r="H81" s="104"/>
      <c r="I81" s="105"/>
      <c r="J81" s="127"/>
      <c r="K81" s="105"/>
      <c r="L81" s="104"/>
    </row>
    <row r="82" spans="1:12" ht="21" customHeight="1" x14ac:dyDescent="0.75">
      <c r="A82" s="69" t="s">
        <v>165</v>
      </c>
      <c r="B82" s="69"/>
      <c r="C82" s="64"/>
      <c r="D82" s="64"/>
      <c r="F82" s="127"/>
      <c r="G82" s="105"/>
      <c r="H82" s="104"/>
      <c r="I82" s="105"/>
      <c r="J82" s="127"/>
      <c r="K82" s="105"/>
      <c r="L82" s="104"/>
    </row>
    <row r="83" spans="1:12" ht="21" customHeight="1" thickBot="1" x14ac:dyDescent="0.8">
      <c r="A83" s="62" t="s">
        <v>166</v>
      </c>
      <c r="D83" s="64">
        <v>21</v>
      </c>
      <c r="E83" s="62"/>
      <c r="F83" s="156">
        <v>8.0299999999999996E-2</v>
      </c>
      <c r="G83" s="109"/>
      <c r="H83" s="155">
        <v>7.664E-2</v>
      </c>
      <c r="I83" s="109"/>
      <c r="J83" s="156">
        <v>-3.7000000000000002E-3</v>
      </c>
      <c r="K83" s="109"/>
      <c r="L83" s="155">
        <v>1E-4</v>
      </c>
    </row>
    <row r="84" spans="1:12" ht="6" customHeight="1" thickTop="1" x14ac:dyDescent="0.75">
      <c r="E84" s="62"/>
      <c r="F84" s="105"/>
      <c r="G84" s="105"/>
      <c r="H84" s="105"/>
      <c r="I84" s="105"/>
      <c r="J84" s="105"/>
      <c r="K84" s="105"/>
      <c r="L84" s="105"/>
    </row>
    <row r="85" spans="1:12" ht="21" customHeight="1" x14ac:dyDescent="0.75">
      <c r="E85" s="62"/>
      <c r="F85" s="105"/>
      <c r="G85" s="105"/>
      <c r="H85" s="105"/>
      <c r="I85" s="105"/>
      <c r="J85" s="105"/>
      <c r="K85" s="105"/>
      <c r="L85" s="105"/>
    </row>
    <row r="86" spans="1:12" ht="21" customHeight="1" x14ac:dyDescent="0.75">
      <c r="E86" s="62"/>
      <c r="F86" s="105"/>
      <c r="G86" s="105"/>
      <c r="H86" s="105"/>
      <c r="I86" s="105"/>
      <c r="J86" s="105"/>
      <c r="K86" s="105"/>
      <c r="L86" s="105"/>
    </row>
    <row r="87" spans="1:12" ht="21" customHeight="1" x14ac:dyDescent="0.75">
      <c r="E87" s="62"/>
      <c r="F87" s="105"/>
      <c r="G87" s="105"/>
      <c r="H87" s="105"/>
      <c r="I87" s="105"/>
      <c r="J87" s="105"/>
      <c r="K87" s="105"/>
      <c r="L87" s="105"/>
    </row>
    <row r="88" spans="1:12" ht="21" customHeight="1" x14ac:dyDescent="0.75">
      <c r="E88" s="62"/>
      <c r="F88" s="105"/>
      <c r="G88" s="105"/>
      <c r="H88" s="105"/>
      <c r="I88" s="105"/>
      <c r="J88" s="105"/>
      <c r="K88" s="105"/>
      <c r="L88" s="105"/>
    </row>
    <row r="89" spans="1:12" ht="21" customHeight="1" x14ac:dyDescent="0.75">
      <c r="E89" s="62"/>
      <c r="F89" s="105"/>
      <c r="G89" s="105"/>
      <c r="H89" s="105"/>
      <c r="I89" s="105"/>
      <c r="J89" s="105"/>
      <c r="K89" s="105"/>
      <c r="L89" s="105"/>
    </row>
    <row r="90" spans="1:12" ht="21" customHeight="1" x14ac:dyDescent="0.75">
      <c r="E90" s="62"/>
      <c r="F90" s="105"/>
      <c r="G90" s="105"/>
      <c r="H90" s="105"/>
      <c r="I90" s="105"/>
      <c r="J90" s="105"/>
      <c r="K90" s="105"/>
      <c r="L90" s="105"/>
    </row>
    <row r="91" spans="1:12" ht="21" customHeight="1" x14ac:dyDescent="0.75">
      <c r="E91" s="62"/>
      <c r="F91" s="105"/>
      <c r="G91" s="105"/>
      <c r="H91" s="105"/>
      <c r="I91" s="105"/>
      <c r="J91" s="105"/>
      <c r="K91" s="105"/>
      <c r="L91" s="105"/>
    </row>
    <row r="92" spans="1:12" ht="21.75" customHeight="1" x14ac:dyDescent="0.75">
      <c r="E92" s="62"/>
      <c r="F92" s="105"/>
      <c r="G92" s="105"/>
      <c r="H92" s="105"/>
      <c r="I92" s="105"/>
      <c r="J92" s="105"/>
      <c r="K92" s="105"/>
      <c r="L92" s="105"/>
    </row>
    <row r="93" spans="1:12" ht="22" customHeight="1" x14ac:dyDescent="0.75">
      <c r="A93" s="97" t="str">
        <f>A48</f>
        <v>หมายเหตุประกอบข้อมูลทางการเงินเป็นส่วนหนึ่งของข้อมูลทางการเงินระหว่างกาลนี้</v>
      </c>
      <c r="B93" s="97"/>
      <c r="C93" s="98"/>
      <c r="D93" s="98"/>
      <c r="E93" s="98"/>
      <c r="F93" s="99"/>
      <c r="G93" s="98"/>
      <c r="H93" s="99"/>
      <c r="I93" s="97"/>
      <c r="J93" s="99"/>
      <c r="K93" s="97"/>
      <c r="L93" s="97"/>
    </row>
  </sheetData>
  <mergeCells count="4">
    <mergeCell ref="F5:H5"/>
    <mergeCell ref="J5:L5"/>
    <mergeCell ref="F53:H53"/>
    <mergeCell ref="J53:L53"/>
  </mergeCells>
  <pageMargins left="0.8" right="0.5" top="0.5" bottom="0.6" header="0.49" footer="0.4"/>
  <pageSetup paperSize="9" scale="95" firstPageNumber="5" fitToHeight="0" orientation="portrait" useFirstPageNumber="1" horizontalDpi="1200" verticalDpi="1200" r:id="rId1"/>
  <headerFooter>
    <oddFooter>&amp;R&amp;"Browallia New,Regular"&amp;13&amp;P</oddFooter>
  </headerFooter>
  <rowBreaks count="1" manualBreakCount="1">
    <brk id="4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4D0DC-2C59-4A58-B493-2CCC7BD96952}">
  <dimension ref="A1:L97"/>
  <sheetViews>
    <sheetView tabSelected="1" topLeftCell="A19" zoomScale="106" zoomScaleNormal="80" zoomScaleSheetLayoutView="100" workbookViewId="0">
      <selection activeCell="F43" sqref="F43"/>
    </sheetView>
  </sheetViews>
  <sheetFormatPr defaultColWidth="9.09765625" defaultRowHeight="21.75" customHeight="1" x14ac:dyDescent="0.75"/>
  <cols>
    <col min="1" max="2" width="1.69921875" style="62" customWidth="1"/>
    <col min="3" max="3" width="37.59765625" style="63" customWidth="1"/>
    <col min="4" max="4" width="7.59765625" style="63" customWidth="1"/>
    <col min="5" max="5" width="0.69921875" style="63" customWidth="1"/>
    <col min="6" max="6" width="14.69921875" style="63" bestFit="1" customWidth="1"/>
    <col min="7" max="7" width="0.69921875" style="63" customWidth="1"/>
    <col min="8" max="8" width="14.69921875" style="62" bestFit="1" customWidth="1"/>
    <col min="9" max="9" width="0.69921875" style="62" customWidth="1"/>
    <col min="10" max="10" width="13.69921875" style="62" customWidth="1"/>
    <col min="11" max="11" width="0.69921875" style="62" customWidth="1"/>
    <col min="12" max="12" width="13.69921875" style="62" customWidth="1"/>
    <col min="13" max="16384" width="9.09765625" style="62"/>
  </cols>
  <sheetData>
    <row r="1" spans="1:12" ht="21.75" customHeight="1" x14ac:dyDescent="0.75">
      <c r="A1" s="69" t="str">
        <f>'TH-BS 2-4'!A1</f>
        <v>บริษัท สตาร์ค คอร์เปอเรชั่น จำกัด (มหาชน)</v>
      </c>
      <c r="B1" s="69"/>
      <c r="C1" s="65"/>
      <c r="D1" s="65"/>
      <c r="E1" s="66"/>
      <c r="F1" s="66"/>
      <c r="G1" s="66"/>
      <c r="H1" s="66"/>
      <c r="I1" s="66"/>
      <c r="J1" s="66"/>
      <c r="K1" s="66"/>
      <c r="L1" s="66"/>
    </row>
    <row r="2" spans="1:12" ht="21.75" customHeight="1" x14ac:dyDescent="0.75">
      <c r="A2" s="100" t="s">
        <v>215</v>
      </c>
      <c r="B2" s="8"/>
      <c r="C2" s="65"/>
      <c r="D2" s="65"/>
      <c r="E2" s="66"/>
      <c r="F2" s="66"/>
      <c r="G2" s="66"/>
      <c r="H2" s="66"/>
      <c r="I2" s="66"/>
      <c r="J2" s="66"/>
      <c r="K2" s="66"/>
      <c r="L2" s="66"/>
    </row>
    <row r="3" spans="1:12" ht="21.75" customHeight="1" x14ac:dyDescent="0.75">
      <c r="A3" s="13" t="s">
        <v>237</v>
      </c>
      <c r="B3" s="13"/>
      <c r="C3" s="95"/>
      <c r="D3" s="95"/>
      <c r="E3" s="96"/>
      <c r="F3" s="96"/>
      <c r="G3" s="96"/>
      <c r="H3" s="96"/>
      <c r="I3" s="96"/>
      <c r="J3" s="96"/>
      <c r="K3" s="96"/>
      <c r="L3" s="96"/>
    </row>
    <row r="4" spans="1:12" ht="20.9" customHeight="1" x14ac:dyDescent="0.75">
      <c r="C4" s="65"/>
      <c r="D4" s="65"/>
      <c r="E4" s="66"/>
      <c r="F4" s="66"/>
      <c r="G4" s="66"/>
      <c r="H4" s="66"/>
      <c r="I4" s="66"/>
      <c r="J4" s="66"/>
      <c r="K4" s="66"/>
      <c r="L4" s="66"/>
    </row>
    <row r="5" spans="1:12" ht="20.9" customHeight="1" x14ac:dyDescent="0.75">
      <c r="C5" s="65"/>
      <c r="D5" s="11"/>
      <c r="E5" s="16"/>
      <c r="F5" s="194" t="s">
        <v>31</v>
      </c>
      <c r="G5" s="194"/>
      <c r="H5" s="194"/>
      <c r="I5" s="2"/>
      <c r="J5" s="194" t="s">
        <v>35</v>
      </c>
      <c r="K5" s="194"/>
      <c r="L5" s="194"/>
    </row>
    <row r="6" spans="1:12" ht="20.9" customHeight="1" x14ac:dyDescent="0.75">
      <c r="C6" s="65"/>
      <c r="D6" s="11"/>
      <c r="E6" s="16"/>
      <c r="F6" s="56" t="s">
        <v>233</v>
      </c>
      <c r="G6" s="2"/>
      <c r="H6" s="56" t="s">
        <v>233</v>
      </c>
      <c r="I6" s="2"/>
      <c r="J6" s="56" t="s">
        <v>233</v>
      </c>
      <c r="K6" s="2"/>
      <c r="L6" s="56" t="s">
        <v>233</v>
      </c>
    </row>
    <row r="7" spans="1:12" ht="20.9" customHeight="1" x14ac:dyDescent="0.75">
      <c r="C7" s="65"/>
      <c r="D7" s="11"/>
      <c r="E7" s="16"/>
      <c r="F7" s="1" t="s">
        <v>51</v>
      </c>
      <c r="G7" s="2"/>
      <c r="H7" s="1" t="s">
        <v>48</v>
      </c>
      <c r="I7" s="2"/>
      <c r="J7" s="1" t="s">
        <v>51</v>
      </c>
      <c r="K7" s="2"/>
      <c r="L7" s="1" t="s">
        <v>48</v>
      </c>
    </row>
    <row r="8" spans="1:12" ht="20.9" customHeight="1" x14ac:dyDescent="0.75">
      <c r="C8" s="67"/>
      <c r="D8" s="14" t="s">
        <v>4</v>
      </c>
      <c r="E8" s="16"/>
      <c r="F8" s="10" t="s">
        <v>104</v>
      </c>
      <c r="G8" s="2"/>
      <c r="H8" s="10" t="s">
        <v>104</v>
      </c>
      <c r="I8" s="2"/>
      <c r="J8" s="10" t="s">
        <v>104</v>
      </c>
      <c r="K8" s="2"/>
      <c r="L8" s="10" t="s">
        <v>104</v>
      </c>
    </row>
    <row r="9" spans="1:12" ht="6" customHeight="1" x14ac:dyDescent="0.75">
      <c r="C9" s="67"/>
      <c r="D9" s="67"/>
      <c r="E9" s="68"/>
      <c r="F9" s="190"/>
      <c r="G9" s="102"/>
      <c r="H9" s="102"/>
      <c r="I9" s="102"/>
      <c r="J9" s="190"/>
      <c r="K9" s="102"/>
      <c r="L9" s="102"/>
    </row>
    <row r="10" spans="1:12" ht="20.9" customHeight="1" x14ac:dyDescent="0.75">
      <c r="A10" s="69" t="s">
        <v>9</v>
      </c>
      <c r="B10" s="69"/>
      <c r="C10" s="64"/>
      <c r="D10" s="64"/>
      <c r="F10" s="126"/>
      <c r="G10" s="103"/>
      <c r="H10" s="103"/>
      <c r="I10" s="103"/>
      <c r="J10" s="126"/>
      <c r="K10" s="103"/>
      <c r="L10" s="103"/>
    </row>
    <row r="11" spans="1:12" ht="6" customHeight="1" x14ac:dyDescent="0.75">
      <c r="A11" s="63"/>
      <c r="B11" s="63"/>
      <c r="F11" s="127"/>
      <c r="G11" s="105"/>
      <c r="H11" s="104"/>
      <c r="I11" s="105"/>
      <c r="J11" s="127"/>
      <c r="K11" s="104"/>
      <c r="L11" s="105"/>
    </row>
    <row r="12" spans="1:12" ht="20.9" customHeight="1" x14ac:dyDescent="0.75">
      <c r="A12" s="199" t="s">
        <v>79</v>
      </c>
      <c r="B12" s="199"/>
      <c r="C12" s="200"/>
      <c r="F12" s="127">
        <v>20033542947</v>
      </c>
      <c r="G12" s="105"/>
      <c r="H12" s="104">
        <v>18331269268</v>
      </c>
      <c r="I12" s="105"/>
      <c r="J12" s="168">
        <v>0</v>
      </c>
      <c r="K12" s="178"/>
      <c r="L12" s="105" t="s">
        <v>0</v>
      </c>
    </row>
    <row r="13" spans="1:12" ht="20.9" customHeight="1" x14ac:dyDescent="0.75">
      <c r="A13" s="62" t="s">
        <v>80</v>
      </c>
      <c r="F13" s="127">
        <v>1781815148</v>
      </c>
      <c r="G13" s="105"/>
      <c r="H13" s="104">
        <v>1319042277</v>
      </c>
      <c r="I13" s="105"/>
      <c r="J13" s="168">
        <v>0</v>
      </c>
      <c r="K13" s="178"/>
      <c r="L13" s="105" t="s">
        <v>0</v>
      </c>
    </row>
    <row r="14" spans="1:12" ht="20.9" customHeight="1" x14ac:dyDescent="0.75">
      <c r="A14" s="62" t="s">
        <v>81</v>
      </c>
      <c r="F14" s="127">
        <v>37003215</v>
      </c>
      <c r="G14" s="104"/>
      <c r="H14" s="104">
        <v>34572314</v>
      </c>
      <c r="I14" s="104"/>
      <c r="J14" s="168">
        <v>0</v>
      </c>
      <c r="K14" s="178"/>
      <c r="L14" s="104" t="s">
        <v>0</v>
      </c>
    </row>
    <row r="15" spans="1:12" ht="20.9" customHeight="1" x14ac:dyDescent="0.75">
      <c r="A15" s="62" t="s">
        <v>195</v>
      </c>
      <c r="F15" s="127">
        <v>0</v>
      </c>
      <c r="G15" s="104"/>
      <c r="H15" s="104">
        <v>0</v>
      </c>
      <c r="I15" s="104"/>
      <c r="J15" s="168">
        <v>0</v>
      </c>
      <c r="K15" s="178"/>
      <c r="L15" s="104">
        <v>285010000</v>
      </c>
    </row>
    <row r="16" spans="1:12" ht="20.9" customHeight="1" x14ac:dyDescent="0.75">
      <c r="A16" s="62" t="s">
        <v>197</v>
      </c>
      <c r="F16" s="127">
        <v>481271024</v>
      </c>
      <c r="G16" s="104"/>
      <c r="H16" s="104">
        <v>0</v>
      </c>
      <c r="I16" s="104"/>
      <c r="J16" s="168">
        <v>24596</v>
      </c>
      <c r="K16" s="178"/>
      <c r="L16" s="104" t="s">
        <v>0</v>
      </c>
    </row>
    <row r="17" spans="1:12" ht="20.9" customHeight="1" x14ac:dyDescent="0.75">
      <c r="A17" s="62" t="s">
        <v>82</v>
      </c>
      <c r="F17" s="128">
        <v>4753398</v>
      </c>
      <c r="G17" s="104"/>
      <c r="H17" s="106">
        <v>16890969</v>
      </c>
      <c r="I17" s="104"/>
      <c r="J17" s="175">
        <v>102897000</v>
      </c>
      <c r="K17" s="178"/>
      <c r="L17" s="106">
        <v>99900000</v>
      </c>
    </row>
    <row r="18" spans="1:12" ht="6" customHeight="1" x14ac:dyDescent="0.75">
      <c r="F18" s="127"/>
      <c r="G18" s="104"/>
      <c r="H18" s="104"/>
      <c r="I18" s="104"/>
      <c r="J18" s="127"/>
      <c r="K18" s="104"/>
      <c r="L18" s="104"/>
    </row>
    <row r="19" spans="1:12" ht="20.9" customHeight="1" x14ac:dyDescent="0.75">
      <c r="A19" s="201" t="s">
        <v>10</v>
      </c>
      <c r="B19" s="201"/>
      <c r="C19" s="202"/>
      <c r="D19" s="64"/>
      <c r="F19" s="128">
        <f>SUM(F12:F17)</f>
        <v>22338385732</v>
      </c>
      <c r="G19" s="105"/>
      <c r="H19" s="106">
        <f>SUM(H12:H17)</f>
        <v>19701774828</v>
      </c>
      <c r="I19" s="105"/>
      <c r="J19" s="128">
        <f>SUM(J12:J17)</f>
        <v>102921596</v>
      </c>
      <c r="K19" s="104"/>
      <c r="L19" s="106">
        <f>SUM(L12:L17)</f>
        <v>384910000</v>
      </c>
    </row>
    <row r="20" spans="1:12" ht="10" customHeight="1" x14ac:dyDescent="0.75">
      <c r="C20" s="71"/>
      <c r="D20" s="71"/>
      <c r="F20" s="129"/>
      <c r="G20" s="105"/>
      <c r="H20" s="105"/>
      <c r="I20" s="105"/>
      <c r="J20" s="129"/>
      <c r="K20" s="105"/>
      <c r="L20" s="105"/>
    </row>
    <row r="21" spans="1:12" ht="20.9" customHeight="1" x14ac:dyDescent="0.75">
      <c r="A21" s="136" t="s">
        <v>123</v>
      </c>
      <c r="B21" s="136"/>
      <c r="C21" s="64"/>
      <c r="D21" s="64"/>
      <c r="F21" s="129"/>
      <c r="G21" s="105"/>
      <c r="H21" s="105"/>
      <c r="I21" s="105"/>
      <c r="J21" s="129"/>
      <c r="K21" s="105"/>
      <c r="L21" s="105"/>
    </row>
    <row r="22" spans="1:12" ht="6" customHeight="1" x14ac:dyDescent="0.75">
      <c r="A22" s="63"/>
      <c r="B22" s="63"/>
      <c r="F22" s="127"/>
      <c r="G22" s="105"/>
      <c r="H22" s="104"/>
      <c r="I22" s="105"/>
      <c r="J22" s="127"/>
      <c r="K22" s="104"/>
      <c r="L22" s="105"/>
    </row>
    <row r="23" spans="1:12" ht="20.9" customHeight="1" x14ac:dyDescent="0.75">
      <c r="A23" s="62" t="s">
        <v>12</v>
      </c>
      <c r="F23" s="127">
        <v>-15285593440</v>
      </c>
      <c r="G23" s="105"/>
      <c r="H23" s="104">
        <v>-14788819360</v>
      </c>
      <c r="I23" s="105"/>
      <c r="J23" s="168">
        <v>0</v>
      </c>
      <c r="K23" s="104"/>
      <c r="L23" s="105" t="s">
        <v>0</v>
      </c>
    </row>
    <row r="24" spans="1:12" ht="20.9" customHeight="1" x14ac:dyDescent="0.75">
      <c r="A24" s="62" t="s">
        <v>11</v>
      </c>
      <c r="F24" s="127">
        <v>-1432017021</v>
      </c>
      <c r="G24" s="105"/>
      <c r="H24" s="104">
        <v>-1053014173</v>
      </c>
      <c r="I24" s="105"/>
      <c r="J24" s="168">
        <v>0</v>
      </c>
      <c r="K24" s="104"/>
      <c r="L24" s="105" t="s">
        <v>0</v>
      </c>
    </row>
    <row r="25" spans="1:12" ht="20.9" customHeight="1" x14ac:dyDescent="0.75">
      <c r="A25" s="62" t="s">
        <v>83</v>
      </c>
      <c r="F25" s="127">
        <v>-23149842</v>
      </c>
      <c r="G25" s="104"/>
      <c r="H25" s="104">
        <v>-24168122</v>
      </c>
      <c r="I25" s="104"/>
      <c r="J25" s="168">
        <v>0</v>
      </c>
      <c r="K25" s="104"/>
      <c r="L25" s="104" t="s">
        <v>0</v>
      </c>
    </row>
    <row r="26" spans="1:12" ht="20.9" customHeight="1" x14ac:dyDescent="0.75">
      <c r="A26" s="139" t="s">
        <v>241</v>
      </c>
      <c r="F26" s="127">
        <v>-542121439</v>
      </c>
      <c r="G26" s="104"/>
      <c r="H26" s="104">
        <v>-367548504</v>
      </c>
      <c r="I26" s="104"/>
      <c r="J26" s="168">
        <v>0</v>
      </c>
      <c r="K26" s="104"/>
      <c r="L26" s="104" t="s">
        <v>0</v>
      </c>
    </row>
    <row r="27" spans="1:12" ht="20.9" customHeight="1" x14ac:dyDescent="0.75">
      <c r="A27" s="139" t="s">
        <v>124</v>
      </c>
      <c r="B27" s="139"/>
      <c r="C27" s="64"/>
      <c r="D27" s="64"/>
      <c r="F27" s="127">
        <v>-602390437</v>
      </c>
      <c r="G27" s="104"/>
      <c r="H27" s="104">
        <v>-423030991</v>
      </c>
      <c r="I27" s="104"/>
      <c r="J27" s="168">
        <v>-178200310</v>
      </c>
      <c r="K27" s="104"/>
      <c r="L27" s="104">
        <v>-47803577</v>
      </c>
    </row>
    <row r="28" spans="1:12" ht="20.9" customHeight="1" x14ac:dyDescent="0.75">
      <c r="A28" s="139" t="s">
        <v>191</v>
      </c>
      <c r="B28" s="139"/>
      <c r="C28" s="64"/>
      <c r="D28" s="64"/>
      <c r="F28" s="127"/>
      <c r="G28" s="105"/>
      <c r="H28" s="104"/>
      <c r="I28" s="105"/>
      <c r="J28" s="127"/>
      <c r="K28" s="104"/>
      <c r="L28" s="105"/>
    </row>
    <row r="29" spans="1:12" ht="20.9" customHeight="1" x14ac:dyDescent="0.75">
      <c r="A29" s="135"/>
      <c r="B29" s="135" t="s">
        <v>190</v>
      </c>
      <c r="C29" s="62"/>
      <c r="D29" s="64"/>
      <c r="F29" s="127">
        <v>0</v>
      </c>
      <c r="G29" s="104"/>
      <c r="H29" s="104">
        <v>-814786030</v>
      </c>
      <c r="I29" s="104"/>
      <c r="J29" s="168">
        <v>0</v>
      </c>
      <c r="K29" s="104"/>
      <c r="L29" s="104">
        <v>-17806</v>
      </c>
    </row>
    <row r="30" spans="1:12" ht="20.9" customHeight="1" x14ac:dyDescent="0.75">
      <c r="A30" s="62" t="s">
        <v>244</v>
      </c>
      <c r="F30" s="128">
        <v>-454567958</v>
      </c>
      <c r="G30" s="104"/>
      <c r="H30" s="106">
        <v>659166289</v>
      </c>
      <c r="I30" s="104"/>
      <c r="J30" s="176">
        <v>0</v>
      </c>
      <c r="K30" s="104"/>
      <c r="L30" s="106" t="s">
        <v>0</v>
      </c>
    </row>
    <row r="31" spans="1:12" ht="6" customHeight="1" x14ac:dyDescent="0.75">
      <c r="A31" s="63"/>
      <c r="B31" s="63"/>
      <c r="F31" s="127"/>
      <c r="G31" s="105"/>
      <c r="H31" s="104"/>
      <c r="I31" s="105"/>
      <c r="J31" s="127"/>
      <c r="K31" s="104"/>
      <c r="L31" s="105"/>
    </row>
    <row r="32" spans="1:12" ht="20.9" customHeight="1" x14ac:dyDescent="0.75">
      <c r="A32" s="6" t="s">
        <v>192</v>
      </c>
      <c r="B32" s="6"/>
      <c r="C32" s="64"/>
      <c r="D32" s="64"/>
      <c r="F32" s="128">
        <f>SUM(F23:F30)</f>
        <v>-18339840137</v>
      </c>
      <c r="G32" s="104"/>
      <c r="H32" s="106">
        <f>SUM(H23:H30)</f>
        <v>-16812200891</v>
      </c>
      <c r="I32" s="104"/>
      <c r="J32" s="128">
        <f>SUM(J23:J30)</f>
        <v>-178200310</v>
      </c>
      <c r="K32" s="104"/>
      <c r="L32" s="106">
        <f>SUM(L23:L30)</f>
        <v>-47821383</v>
      </c>
    </row>
    <row r="33" spans="1:12" ht="10" customHeight="1" x14ac:dyDescent="0.75">
      <c r="C33" s="71"/>
      <c r="D33" s="71"/>
      <c r="F33" s="129"/>
      <c r="G33" s="105"/>
      <c r="H33" s="105"/>
      <c r="I33" s="105"/>
      <c r="J33" s="129"/>
      <c r="K33" s="105"/>
      <c r="L33" s="105"/>
    </row>
    <row r="34" spans="1:12" ht="20.9" customHeight="1" x14ac:dyDescent="0.75">
      <c r="A34" s="136" t="s">
        <v>245</v>
      </c>
      <c r="B34" s="136"/>
      <c r="C34" s="71"/>
      <c r="D34" s="71"/>
      <c r="F34" s="129">
        <f>SUM(F19,F32)</f>
        <v>3998545595</v>
      </c>
      <c r="G34" s="105"/>
      <c r="H34" s="105">
        <f>SUM(H19,H32)</f>
        <v>2889573937</v>
      </c>
      <c r="I34" s="105"/>
      <c r="J34" s="177">
        <f>SUM(J19,J32)</f>
        <v>-75278714</v>
      </c>
      <c r="K34" s="105"/>
      <c r="L34" s="105">
        <f>SUM(L19,L32)</f>
        <v>337088617</v>
      </c>
    </row>
    <row r="35" spans="1:12" ht="20.9" customHeight="1" x14ac:dyDescent="0.75">
      <c r="A35" s="62" t="s">
        <v>189</v>
      </c>
      <c r="F35" s="127">
        <v>20139250</v>
      </c>
      <c r="G35" s="104"/>
      <c r="H35" s="104">
        <v>27368934</v>
      </c>
      <c r="I35" s="104"/>
      <c r="J35" s="168">
        <v>58132050</v>
      </c>
      <c r="K35" s="104"/>
      <c r="L35" s="104">
        <v>7329552</v>
      </c>
    </row>
    <row r="36" spans="1:12" ht="20.9" customHeight="1" x14ac:dyDescent="0.75">
      <c r="A36" s="62" t="s">
        <v>39</v>
      </c>
      <c r="F36" s="127">
        <v>-1017940895</v>
      </c>
      <c r="G36" s="104"/>
      <c r="H36" s="104">
        <v>-675137787</v>
      </c>
      <c r="I36" s="104"/>
      <c r="J36" s="168">
        <v>-171359254</v>
      </c>
      <c r="K36" s="104"/>
      <c r="L36" s="104">
        <v>-63222347</v>
      </c>
    </row>
    <row r="37" spans="1:12" ht="20.9" customHeight="1" x14ac:dyDescent="0.75">
      <c r="A37" s="62" t="s">
        <v>247</v>
      </c>
      <c r="F37" s="127">
        <v>-33008315</v>
      </c>
      <c r="G37" s="104"/>
      <c r="H37" s="104">
        <v>158949986</v>
      </c>
      <c r="I37" s="104"/>
      <c r="J37" s="168">
        <v>0</v>
      </c>
      <c r="K37" s="104"/>
      <c r="L37" s="104">
        <v>0</v>
      </c>
    </row>
    <row r="38" spans="1:12" ht="20.9" customHeight="1" x14ac:dyDescent="0.75">
      <c r="A38" s="63" t="s">
        <v>203</v>
      </c>
      <c r="B38" s="63"/>
      <c r="C38" s="64"/>
      <c r="D38" s="64"/>
      <c r="F38" s="128">
        <v>-1514962</v>
      </c>
      <c r="G38" s="104"/>
      <c r="H38" s="106">
        <v>-915830</v>
      </c>
      <c r="I38" s="104"/>
      <c r="J38" s="176">
        <v>0</v>
      </c>
      <c r="K38" s="104"/>
      <c r="L38" s="106">
        <v>0</v>
      </c>
    </row>
    <row r="39" spans="1:12" ht="6" customHeight="1" x14ac:dyDescent="0.75">
      <c r="A39" s="63"/>
      <c r="B39" s="63"/>
      <c r="F39" s="127"/>
      <c r="G39" s="105"/>
      <c r="H39" s="104"/>
      <c r="I39" s="105"/>
      <c r="J39" s="127"/>
      <c r="K39" s="104"/>
      <c r="L39" s="105"/>
    </row>
    <row r="40" spans="1:12" ht="20.9" customHeight="1" x14ac:dyDescent="0.75">
      <c r="A40" s="136" t="s">
        <v>128</v>
      </c>
      <c r="B40" s="136"/>
      <c r="C40" s="64"/>
      <c r="D40" s="64"/>
      <c r="F40" s="127">
        <f>SUM(F34:F38)</f>
        <v>2966220673</v>
      </c>
      <c r="G40" s="104"/>
      <c r="H40" s="104">
        <f>SUM(H34:H38)</f>
        <v>2399839240</v>
      </c>
      <c r="I40" s="104"/>
      <c r="J40" s="127">
        <f>SUM(J34:J38)</f>
        <v>-188505918</v>
      </c>
      <c r="K40" s="104"/>
      <c r="L40" s="104">
        <f>SUM(L34:L38)</f>
        <v>281195822</v>
      </c>
    </row>
    <row r="41" spans="1:12" ht="20.9" customHeight="1" x14ac:dyDescent="0.75">
      <c r="A41" s="135" t="s">
        <v>226</v>
      </c>
      <c r="B41" s="135"/>
      <c r="C41" s="64"/>
      <c r="D41" s="64">
        <v>20</v>
      </c>
      <c r="E41" s="62"/>
      <c r="F41" s="128">
        <v>-733427735</v>
      </c>
      <c r="G41" s="105"/>
      <c r="H41" s="106">
        <v>-515385128</v>
      </c>
      <c r="I41" s="105"/>
      <c r="J41" s="176">
        <v>0</v>
      </c>
      <c r="K41" s="104"/>
      <c r="L41" s="106">
        <v>388314</v>
      </c>
    </row>
    <row r="42" spans="1:12" ht="6" customHeight="1" x14ac:dyDescent="0.75">
      <c r="C42" s="64"/>
      <c r="D42" s="64"/>
      <c r="E42" s="62"/>
      <c r="F42" s="127"/>
      <c r="G42" s="104"/>
      <c r="H42" s="104"/>
      <c r="I42" s="104"/>
      <c r="J42" s="127"/>
      <c r="K42" s="104"/>
      <c r="L42" s="104"/>
    </row>
    <row r="43" spans="1:12" ht="20.9" customHeight="1" x14ac:dyDescent="0.75">
      <c r="A43" s="69" t="s">
        <v>129</v>
      </c>
      <c r="B43" s="201"/>
      <c r="C43" s="202"/>
      <c r="D43" s="64"/>
      <c r="E43" s="62"/>
      <c r="F43" s="128">
        <f>SUM(F40:F41)</f>
        <v>2232792938</v>
      </c>
      <c r="G43" s="103"/>
      <c r="H43" s="106">
        <f>SUM(H40:H41)</f>
        <v>1884454112</v>
      </c>
      <c r="I43" s="103"/>
      <c r="J43" s="128">
        <f>SUM(J40:J41)</f>
        <v>-188505918</v>
      </c>
      <c r="K43" s="103"/>
      <c r="L43" s="106">
        <f>SUM(L40:L41)</f>
        <v>281584136</v>
      </c>
    </row>
    <row r="44" spans="1:12" ht="18.5" x14ac:dyDescent="0.75">
      <c r="C44" s="203" t="s">
        <v>253</v>
      </c>
      <c r="F44" s="104"/>
      <c r="G44" s="104"/>
      <c r="H44" s="104"/>
      <c r="I44" s="104"/>
      <c r="J44" s="104"/>
      <c r="K44" s="104"/>
      <c r="L44" s="104"/>
    </row>
    <row r="45" spans="1:12" ht="18.5" x14ac:dyDescent="0.75">
      <c r="F45" s="104"/>
      <c r="G45" s="104"/>
      <c r="H45" s="104"/>
      <c r="I45" s="104"/>
      <c r="J45" s="104"/>
      <c r="K45" s="104"/>
      <c r="L45" s="104"/>
    </row>
    <row r="46" spans="1:12" ht="18.5" x14ac:dyDescent="0.75">
      <c r="F46" s="104"/>
      <c r="G46" s="104"/>
      <c r="H46" s="104"/>
      <c r="I46" s="104"/>
      <c r="J46" s="104"/>
      <c r="K46" s="104"/>
      <c r="L46" s="104"/>
    </row>
    <row r="47" spans="1:12" ht="18.5" x14ac:dyDescent="0.75">
      <c r="F47" s="104"/>
      <c r="G47" s="104"/>
      <c r="H47" s="104"/>
      <c r="I47" s="104"/>
      <c r="J47" s="104"/>
      <c r="K47" s="104"/>
      <c r="L47" s="104"/>
    </row>
    <row r="48" spans="1:12" ht="18.5" x14ac:dyDescent="0.75">
      <c r="F48" s="104"/>
      <c r="G48" s="104"/>
      <c r="H48" s="104"/>
      <c r="I48" s="104"/>
      <c r="J48" s="104"/>
      <c r="K48" s="104"/>
      <c r="L48" s="104"/>
    </row>
    <row r="49" spans="1:12" ht="10.5" customHeight="1" x14ac:dyDescent="0.75">
      <c r="F49" s="104"/>
      <c r="G49" s="104"/>
      <c r="H49" s="104"/>
      <c r="I49" s="104"/>
      <c r="J49" s="104"/>
      <c r="K49" s="104"/>
      <c r="L49" s="104"/>
    </row>
    <row r="50" spans="1:12" ht="22" customHeight="1" x14ac:dyDescent="0.75">
      <c r="A50" s="97" t="str">
        <f>'TH-BS 2-4'!A49</f>
        <v>หมายเหตุประกอบข้อมูลทางการเงินเป็นส่วนหนึ่งของข้อมูลทางการเงินระหว่างกาลนี้</v>
      </c>
      <c r="B50" s="97"/>
      <c r="C50" s="98"/>
      <c r="D50" s="98"/>
      <c r="E50" s="98"/>
      <c r="F50" s="99"/>
      <c r="G50" s="98"/>
      <c r="H50" s="99"/>
      <c r="I50" s="97"/>
      <c r="J50" s="99"/>
      <c r="K50" s="97"/>
      <c r="L50" s="97"/>
    </row>
    <row r="51" spans="1:12" ht="21.75" customHeight="1" x14ac:dyDescent="0.75">
      <c r="A51" s="69" t="str">
        <f>A1</f>
        <v>บริษัท สตาร์ค คอร์เปอเรชั่น จำกัด (มหาชน)</v>
      </c>
      <c r="B51" s="69"/>
      <c r="F51" s="71"/>
      <c r="H51" s="71"/>
      <c r="J51" s="71"/>
    </row>
    <row r="52" spans="1:12" ht="21.75" customHeight="1" x14ac:dyDescent="0.75">
      <c r="A52" s="100" t="s">
        <v>215</v>
      </c>
      <c r="B52" s="100"/>
      <c r="F52" s="71"/>
      <c r="H52" s="71"/>
      <c r="J52" s="71"/>
    </row>
    <row r="53" spans="1:12" ht="21.75" customHeight="1" x14ac:dyDescent="0.75">
      <c r="A53" s="101" t="str">
        <f>A3</f>
        <v>สำหรับงวดเก้าเดือนสิ้นสุดวันที่ 30 กันยายน พ.ศ. 2565</v>
      </c>
      <c r="B53" s="101"/>
      <c r="C53" s="98"/>
      <c r="D53" s="98"/>
      <c r="E53" s="98"/>
      <c r="F53" s="99"/>
      <c r="G53" s="98"/>
      <c r="H53" s="99"/>
      <c r="I53" s="97"/>
      <c r="J53" s="99"/>
      <c r="K53" s="97"/>
      <c r="L53" s="97"/>
    </row>
    <row r="54" spans="1:12" ht="21" customHeight="1" x14ac:dyDescent="0.75">
      <c r="F54" s="71"/>
      <c r="H54" s="71"/>
      <c r="J54" s="71"/>
    </row>
    <row r="55" spans="1:12" ht="21" customHeight="1" x14ac:dyDescent="0.75">
      <c r="D55" s="11"/>
      <c r="E55" s="16"/>
      <c r="F55" s="194" t="s">
        <v>31</v>
      </c>
      <c r="G55" s="194"/>
      <c r="H55" s="194"/>
      <c r="I55" s="2"/>
      <c r="J55" s="194" t="s">
        <v>35</v>
      </c>
      <c r="K55" s="194"/>
      <c r="L55" s="194"/>
    </row>
    <row r="56" spans="1:12" ht="21" customHeight="1" x14ac:dyDescent="0.75">
      <c r="A56" s="63"/>
      <c r="B56" s="63"/>
      <c r="D56" s="11"/>
      <c r="E56" s="16"/>
      <c r="F56" s="56" t="s">
        <v>233</v>
      </c>
      <c r="G56" s="2"/>
      <c r="H56" s="56" t="s">
        <v>233</v>
      </c>
      <c r="I56" s="2"/>
      <c r="J56" s="56" t="s">
        <v>233</v>
      </c>
      <c r="K56" s="2"/>
      <c r="L56" s="56" t="s">
        <v>233</v>
      </c>
    </row>
    <row r="57" spans="1:12" ht="21" customHeight="1" x14ac:dyDescent="0.75">
      <c r="A57" s="63"/>
      <c r="B57" s="63"/>
      <c r="D57" s="11"/>
      <c r="E57" s="16"/>
      <c r="F57" s="1" t="s">
        <v>51</v>
      </c>
      <c r="G57" s="2"/>
      <c r="H57" s="1" t="s">
        <v>48</v>
      </c>
      <c r="I57" s="2"/>
      <c r="J57" s="1" t="s">
        <v>51</v>
      </c>
      <c r="K57" s="2"/>
      <c r="L57" s="1" t="s">
        <v>48</v>
      </c>
    </row>
    <row r="58" spans="1:12" ht="21" customHeight="1" x14ac:dyDescent="0.75">
      <c r="A58" s="63"/>
      <c r="B58" s="63"/>
      <c r="D58" s="14" t="s">
        <v>4</v>
      </c>
      <c r="E58" s="16"/>
      <c r="F58" s="10" t="s">
        <v>104</v>
      </c>
      <c r="G58" s="2"/>
      <c r="H58" s="10" t="s">
        <v>104</v>
      </c>
      <c r="I58" s="2"/>
      <c r="J58" s="10" t="s">
        <v>104</v>
      </c>
      <c r="K58" s="2"/>
      <c r="L58" s="10" t="s">
        <v>104</v>
      </c>
    </row>
    <row r="59" spans="1:12" ht="6" customHeight="1" x14ac:dyDescent="0.75">
      <c r="C59" s="67"/>
      <c r="D59" s="67"/>
      <c r="E59" s="68"/>
      <c r="F59" s="190"/>
      <c r="G59" s="102"/>
      <c r="H59" s="102"/>
      <c r="I59" s="102"/>
      <c r="J59" s="190"/>
      <c r="K59" s="102"/>
      <c r="L59" s="102"/>
    </row>
    <row r="60" spans="1:12" ht="21" customHeight="1" x14ac:dyDescent="0.75">
      <c r="A60" s="69" t="s">
        <v>162</v>
      </c>
      <c r="B60" s="69"/>
      <c r="F60" s="127"/>
      <c r="G60" s="104"/>
      <c r="H60" s="104"/>
      <c r="I60" s="105"/>
      <c r="J60" s="127"/>
      <c r="K60" s="105"/>
      <c r="L60" s="104"/>
    </row>
    <row r="61" spans="1:12" ht="21" customHeight="1" x14ac:dyDescent="0.75">
      <c r="A61" s="140" t="s">
        <v>125</v>
      </c>
      <c r="B61" s="140"/>
      <c r="F61" s="127"/>
      <c r="G61" s="104"/>
      <c r="H61" s="104"/>
      <c r="I61" s="105"/>
      <c r="J61" s="127"/>
      <c r="K61" s="105"/>
      <c r="L61" s="104"/>
    </row>
    <row r="62" spans="1:12" ht="21" customHeight="1" x14ac:dyDescent="0.75">
      <c r="A62" s="69"/>
      <c r="B62" s="140" t="s">
        <v>126</v>
      </c>
      <c r="C62" s="62"/>
      <c r="F62" s="127"/>
      <c r="G62" s="104"/>
      <c r="H62" s="104"/>
      <c r="I62" s="105"/>
      <c r="J62" s="167"/>
      <c r="K62" s="105"/>
      <c r="L62" s="104"/>
    </row>
    <row r="63" spans="1:12" ht="21" customHeight="1" x14ac:dyDescent="0.75">
      <c r="B63" s="62" t="s">
        <v>102</v>
      </c>
      <c r="F63" s="127"/>
      <c r="G63" s="104"/>
      <c r="H63" s="104"/>
      <c r="I63" s="105"/>
      <c r="J63" s="127"/>
      <c r="K63" s="105"/>
      <c r="L63" s="104"/>
    </row>
    <row r="64" spans="1:12" ht="21" customHeight="1" x14ac:dyDescent="0.75">
      <c r="C64" s="62" t="s">
        <v>103</v>
      </c>
      <c r="F64" s="128">
        <v>-89938819</v>
      </c>
      <c r="G64" s="104"/>
      <c r="H64" s="106">
        <v>311469781</v>
      </c>
      <c r="I64" s="104"/>
      <c r="J64" s="165">
        <v>0</v>
      </c>
      <c r="K64" s="104"/>
      <c r="L64" s="106">
        <v>0</v>
      </c>
    </row>
    <row r="65" spans="1:12" s="135" customFormat="1" ht="6" customHeight="1" x14ac:dyDescent="0.75">
      <c r="F65" s="137"/>
      <c r="H65" s="141"/>
      <c r="I65" s="141"/>
      <c r="J65" s="137"/>
      <c r="K65" s="141"/>
      <c r="L65" s="138"/>
    </row>
    <row r="66" spans="1:12" s="135" customFormat="1" ht="18.649999999999999" customHeight="1" x14ac:dyDescent="0.75">
      <c r="A66" s="142" t="s">
        <v>127</v>
      </c>
      <c r="B66" s="143"/>
      <c r="F66" s="127"/>
      <c r="H66" s="141"/>
      <c r="I66" s="141"/>
      <c r="J66" s="145"/>
      <c r="L66" s="146"/>
    </row>
    <row r="67" spans="1:12" s="135" customFormat="1" ht="18.649999999999999" customHeight="1" x14ac:dyDescent="0.75">
      <c r="A67" s="142"/>
      <c r="B67" s="142" t="s">
        <v>126</v>
      </c>
      <c r="F67" s="128">
        <f>F64</f>
        <v>-89938819</v>
      </c>
      <c r="H67" s="106">
        <f>H64</f>
        <v>311469781</v>
      </c>
      <c r="I67" s="141"/>
      <c r="J67" s="144">
        <f>SUM(J62:J64)</f>
        <v>0</v>
      </c>
      <c r="L67" s="106">
        <f>L64</f>
        <v>0</v>
      </c>
    </row>
    <row r="68" spans="1:12" ht="6" customHeight="1" x14ac:dyDescent="0.75">
      <c r="A68" s="63"/>
      <c r="B68" s="63"/>
      <c r="F68" s="127"/>
      <c r="G68" s="104"/>
      <c r="H68" s="104"/>
      <c r="I68" s="104"/>
      <c r="J68" s="127"/>
      <c r="K68" s="104"/>
      <c r="L68" s="104"/>
    </row>
    <row r="69" spans="1:12" ht="21" customHeight="1" thickBot="1" x14ac:dyDescent="0.8">
      <c r="A69" s="69" t="s">
        <v>130</v>
      </c>
      <c r="B69" s="69"/>
      <c r="F69" s="130">
        <f>SUM(F43,F67)</f>
        <v>2142854119</v>
      </c>
      <c r="G69" s="105"/>
      <c r="H69" s="108">
        <f>SUM(H43,H67)</f>
        <v>2195923893</v>
      </c>
      <c r="I69" s="105"/>
      <c r="J69" s="130">
        <f>SUM(J43,J67)</f>
        <v>-188505918</v>
      </c>
      <c r="K69" s="105"/>
      <c r="L69" s="108">
        <f>SUM(L43,L67)</f>
        <v>281584136</v>
      </c>
    </row>
    <row r="70" spans="1:12" ht="21" customHeight="1" thickTop="1" x14ac:dyDescent="0.75">
      <c r="F70" s="126"/>
      <c r="G70" s="103"/>
      <c r="H70" s="103"/>
      <c r="I70" s="103"/>
      <c r="J70" s="126"/>
      <c r="K70" s="103"/>
      <c r="L70" s="103"/>
    </row>
    <row r="71" spans="1:12" ht="21" customHeight="1" x14ac:dyDescent="0.75">
      <c r="A71" s="69" t="s">
        <v>131</v>
      </c>
      <c r="B71" s="69"/>
      <c r="F71" s="129"/>
      <c r="G71" s="105"/>
      <c r="H71" s="105"/>
      <c r="I71" s="105"/>
      <c r="J71" s="129"/>
      <c r="K71" s="105"/>
      <c r="L71" s="105"/>
    </row>
    <row r="72" spans="1:12" ht="21" customHeight="1" x14ac:dyDescent="0.75">
      <c r="A72" s="63" t="s">
        <v>179</v>
      </c>
      <c r="B72" s="63"/>
      <c r="F72" s="168">
        <v>2216465424</v>
      </c>
      <c r="G72" s="105"/>
      <c r="H72" s="105">
        <v>1875029824</v>
      </c>
      <c r="I72" s="105"/>
      <c r="J72" s="168">
        <v>-188505918</v>
      </c>
      <c r="K72" s="105"/>
      <c r="L72" s="105">
        <v>281584136</v>
      </c>
    </row>
    <row r="73" spans="1:12" ht="21" customHeight="1" x14ac:dyDescent="0.75">
      <c r="A73" s="135" t="s">
        <v>27</v>
      </c>
      <c r="B73" s="63"/>
      <c r="F73" s="128">
        <v>16327514</v>
      </c>
      <c r="G73" s="105"/>
      <c r="H73" s="106">
        <v>9424288</v>
      </c>
      <c r="I73" s="105"/>
      <c r="J73" s="165">
        <v>0</v>
      </c>
      <c r="K73" s="105"/>
      <c r="L73" s="106">
        <v>0</v>
      </c>
    </row>
    <row r="74" spans="1:12" ht="6" customHeight="1" x14ac:dyDescent="0.75">
      <c r="A74" s="63"/>
      <c r="B74" s="63"/>
      <c r="F74" s="127"/>
      <c r="G74" s="104"/>
      <c r="H74" s="104"/>
      <c r="I74" s="104"/>
      <c r="J74" s="127"/>
      <c r="K74" s="104"/>
      <c r="L74" s="104"/>
    </row>
    <row r="75" spans="1:12" ht="21" customHeight="1" thickBot="1" x14ac:dyDescent="0.8">
      <c r="A75" s="69" t="s">
        <v>163</v>
      </c>
      <c r="B75" s="69"/>
      <c r="F75" s="130">
        <f>SUM(F72:F73)</f>
        <v>2232792938</v>
      </c>
      <c r="G75" s="105"/>
      <c r="H75" s="108">
        <f>SUM(H72:H73)</f>
        <v>1884454112</v>
      </c>
      <c r="I75" s="105"/>
      <c r="J75" s="130">
        <f>J43</f>
        <v>-188505918</v>
      </c>
      <c r="K75" s="105"/>
      <c r="L75" s="108">
        <f>SUM(L72:L73)</f>
        <v>281584136</v>
      </c>
    </row>
    <row r="76" spans="1:12" ht="21" customHeight="1" thickTop="1" x14ac:dyDescent="0.75">
      <c r="C76" s="62"/>
      <c r="D76" s="62"/>
      <c r="E76" s="62"/>
      <c r="F76" s="126"/>
      <c r="G76" s="103"/>
      <c r="H76" s="103"/>
      <c r="I76" s="103"/>
      <c r="J76" s="126"/>
      <c r="K76" s="103"/>
      <c r="L76" s="103"/>
    </row>
    <row r="77" spans="1:12" ht="21" customHeight="1" x14ac:dyDescent="0.75">
      <c r="A77" s="69" t="s">
        <v>164</v>
      </c>
      <c r="B77" s="69"/>
      <c r="F77" s="127"/>
      <c r="G77" s="105"/>
      <c r="H77" s="104"/>
      <c r="I77" s="105"/>
      <c r="J77" s="127"/>
      <c r="K77" s="105"/>
      <c r="L77" s="104"/>
    </row>
    <row r="78" spans="1:12" ht="21" customHeight="1" x14ac:dyDescent="0.75">
      <c r="A78" s="63" t="s">
        <v>179</v>
      </c>
      <c r="B78" s="63"/>
      <c r="F78" s="129">
        <v>2126526605</v>
      </c>
      <c r="G78" s="105"/>
      <c r="H78" s="105">
        <v>2186499605</v>
      </c>
      <c r="I78" s="105"/>
      <c r="J78" s="168">
        <v>-188505918</v>
      </c>
      <c r="K78" s="105"/>
      <c r="L78" s="105">
        <v>281584136</v>
      </c>
    </row>
    <row r="79" spans="1:12" ht="21" customHeight="1" x14ac:dyDescent="0.75">
      <c r="A79" s="135" t="s">
        <v>27</v>
      </c>
      <c r="B79" s="63"/>
      <c r="F79" s="128">
        <v>16327514</v>
      </c>
      <c r="G79" s="105"/>
      <c r="H79" s="106">
        <v>9424288</v>
      </c>
      <c r="I79" s="105"/>
      <c r="J79" s="165">
        <v>0</v>
      </c>
      <c r="K79" s="105"/>
      <c r="L79" s="106">
        <v>0</v>
      </c>
    </row>
    <row r="80" spans="1:12" ht="6" customHeight="1" x14ac:dyDescent="0.75">
      <c r="A80" s="63"/>
      <c r="B80" s="63"/>
      <c r="F80" s="127"/>
      <c r="G80" s="104"/>
      <c r="H80" s="104"/>
      <c r="I80" s="104"/>
      <c r="J80" s="127"/>
      <c r="K80" s="104"/>
      <c r="L80" s="104"/>
    </row>
    <row r="81" spans="1:12" ht="21" customHeight="1" thickBot="1" x14ac:dyDescent="0.8">
      <c r="A81" s="69" t="s">
        <v>130</v>
      </c>
      <c r="B81" s="69"/>
      <c r="F81" s="130">
        <f>SUM(F78:F79)</f>
        <v>2142854119</v>
      </c>
      <c r="G81" s="105"/>
      <c r="H81" s="108">
        <f>SUM(H78:H79)</f>
        <v>2195923893</v>
      </c>
      <c r="I81" s="105"/>
      <c r="J81" s="130">
        <f>SUM(J78:J79)</f>
        <v>-188505918</v>
      </c>
      <c r="K81" s="105"/>
      <c r="L81" s="108">
        <f>SUM(L78:L79)</f>
        <v>281584136</v>
      </c>
    </row>
    <row r="82" spans="1:12" ht="21" customHeight="1" thickTop="1" x14ac:dyDescent="0.75">
      <c r="F82" s="127"/>
      <c r="G82" s="105"/>
      <c r="H82" s="104"/>
      <c r="I82" s="105"/>
      <c r="J82" s="127"/>
      <c r="K82" s="105"/>
      <c r="L82" s="104"/>
    </row>
    <row r="83" spans="1:12" ht="21" customHeight="1" x14ac:dyDescent="0.75">
      <c r="F83" s="127"/>
      <c r="G83" s="105"/>
      <c r="H83" s="104"/>
      <c r="I83" s="105"/>
      <c r="J83" s="127"/>
      <c r="K83" s="105"/>
      <c r="L83" s="104"/>
    </row>
    <row r="84" spans="1:12" ht="21" customHeight="1" x14ac:dyDescent="0.75">
      <c r="A84" s="69" t="s">
        <v>165</v>
      </c>
      <c r="B84" s="69"/>
      <c r="C84" s="64"/>
      <c r="D84" s="64"/>
      <c r="F84" s="127"/>
      <c r="G84" s="105"/>
      <c r="H84" s="104"/>
      <c r="I84" s="105"/>
      <c r="J84" s="127"/>
      <c r="K84" s="105"/>
      <c r="L84" s="104"/>
    </row>
    <row r="85" spans="1:12" ht="21" customHeight="1" thickBot="1" x14ac:dyDescent="0.8">
      <c r="A85" s="62" t="s">
        <v>166</v>
      </c>
      <c r="D85" s="64">
        <v>21</v>
      </c>
      <c r="E85" s="62"/>
      <c r="F85" s="156">
        <v>0.18615999999999999</v>
      </c>
      <c r="G85" s="109"/>
      <c r="H85" s="155">
        <v>0.15748000000000001</v>
      </c>
      <c r="I85" s="109"/>
      <c r="J85" s="170">
        <v>-1.583E-2</v>
      </c>
      <c r="K85" s="109"/>
      <c r="L85" s="155">
        <v>2.3650000000000001E-2</v>
      </c>
    </row>
    <row r="86" spans="1:12" ht="6" customHeight="1" thickTop="1" x14ac:dyDescent="0.75">
      <c r="E86" s="62"/>
      <c r="F86" s="105"/>
      <c r="G86" s="105"/>
      <c r="H86" s="105"/>
      <c r="I86" s="105"/>
      <c r="J86" s="105"/>
      <c r="K86" s="105"/>
      <c r="L86" s="105"/>
    </row>
    <row r="87" spans="1:12" ht="21" customHeight="1" x14ac:dyDescent="0.75">
      <c r="E87" s="62"/>
      <c r="F87" s="105"/>
      <c r="G87" s="105"/>
      <c r="H87" s="105"/>
      <c r="I87" s="105"/>
      <c r="J87" s="105"/>
      <c r="K87" s="105"/>
      <c r="L87" s="105"/>
    </row>
    <row r="88" spans="1:12" ht="21" customHeight="1" x14ac:dyDescent="0.75">
      <c r="E88" s="62"/>
      <c r="F88" s="105"/>
      <c r="G88" s="105"/>
      <c r="H88" s="105"/>
      <c r="I88" s="105"/>
      <c r="J88" s="105"/>
      <c r="K88" s="105"/>
      <c r="L88" s="105"/>
    </row>
    <row r="89" spans="1:12" ht="21" customHeight="1" x14ac:dyDescent="0.75">
      <c r="E89" s="62"/>
      <c r="F89" s="105"/>
      <c r="G89" s="105"/>
      <c r="H89" s="105"/>
      <c r="I89" s="105"/>
      <c r="J89" s="105"/>
      <c r="K89" s="105"/>
      <c r="L89" s="105"/>
    </row>
    <row r="90" spans="1:12" ht="21" customHeight="1" x14ac:dyDescent="0.75">
      <c r="E90" s="62"/>
      <c r="F90" s="105"/>
      <c r="G90" s="105"/>
      <c r="H90" s="105"/>
      <c r="I90" s="105"/>
      <c r="J90" s="105"/>
      <c r="K90" s="105"/>
      <c r="L90" s="105"/>
    </row>
    <row r="91" spans="1:12" ht="22" customHeight="1" x14ac:dyDescent="0.75">
      <c r="E91" s="62"/>
      <c r="F91" s="105"/>
      <c r="G91" s="105"/>
      <c r="H91" s="105"/>
      <c r="I91" s="105"/>
      <c r="J91" s="105"/>
      <c r="K91" s="105"/>
      <c r="L91" s="105"/>
    </row>
    <row r="92" spans="1:12" ht="22" customHeight="1" x14ac:dyDescent="0.75">
      <c r="E92" s="62"/>
      <c r="F92" s="105"/>
      <c r="G92" s="105"/>
      <c r="H92" s="105"/>
      <c r="I92" s="105"/>
      <c r="J92" s="105"/>
      <c r="K92" s="105"/>
      <c r="L92" s="105"/>
    </row>
    <row r="93" spans="1:12" ht="22" customHeight="1" x14ac:dyDescent="0.75">
      <c r="E93" s="62"/>
      <c r="F93" s="105"/>
      <c r="G93" s="105"/>
      <c r="H93" s="105"/>
      <c r="I93" s="105"/>
      <c r="J93" s="105"/>
      <c r="K93" s="105"/>
      <c r="L93" s="105"/>
    </row>
    <row r="94" spans="1:12" ht="22" customHeight="1" x14ac:dyDescent="0.75">
      <c r="E94" s="62"/>
      <c r="F94" s="105"/>
      <c r="G94" s="105"/>
      <c r="H94" s="105"/>
      <c r="I94" s="105"/>
      <c r="J94" s="105"/>
      <c r="K94" s="105"/>
      <c r="L94" s="105"/>
    </row>
    <row r="95" spans="1:12" ht="21.75" customHeight="1" x14ac:dyDescent="0.75">
      <c r="E95" s="62"/>
      <c r="F95" s="105"/>
      <c r="G95" s="105"/>
      <c r="H95" s="105"/>
      <c r="I95" s="105"/>
      <c r="J95" s="105"/>
      <c r="K95" s="105"/>
      <c r="L95" s="105"/>
    </row>
    <row r="96" spans="1:12" ht="18" customHeight="1" x14ac:dyDescent="0.75">
      <c r="E96" s="62"/>
      <c r="F96" s="105"/>
      <c r="G96" s="105"/>
      <c r="H96" s="105"/>
      <c r="I96" s="105"/>
      <c r="J96" s="105"/>
      <c r="K96" s="105"/>
      <c r="L96" s="105"/>
    </row>
    <row r="97" spans="1:12" ht="22" customHeight="1" x14ac:dyDescent="0.75">
      <c r="A97" s="97" t="str">
        <f>A50</f>
        <v>หมายเหตุประกอบข้อมูลทางการเงินเป็นส่วนหนึ่งของข้อมูลทางการเงินระหว่างกาลนี้</v>
      </c>
      <c r="B97" s="97"/>
      <c r="C97" s="98"/>
      <c r="D97" s="98"/>
      <c r="E97" s="98"/>
      <c r="F97" s="99"/>
      <c r="G97" s="98"/>
      <c r="H97" s="99"/>
      <c r="I97" s="97"/>
      <c r="J97" s="99"/>
      <c r="K97" s="97"/>
      <c r="L97" s="97"/>
    </row>
  </sheetData>
  <mergeCells count="4">
    <mergeCell ref="F5:H5"/>
    <mergeCell ref="J5:L5"/>
    <mergeCell ref="F55:H55"/>
    <mergeCell ref="J55:L55"/>
  </mergeCells>
  <pageMargins left="0.8" right="0.5" top="0.5" bottom="0.6" header="0.49" footer="0.4"/>
  <pageSetup paperSize="9" scale="90" firstPageNumber="7" fitToHeight="0" orientation="portrait" useFirstPageNumber="1" horizontalDpi="1200" verticalDpi="1200" r:id="rId1"/>
  <headerFooter>
    <oddFooter>&amp;R&amp;"Browallia New,Regular"&amp;13&amp;P</oddFooter>
  </headerFooter>
  <rowBreaks count="1" manualBreakCount="1">
    <brk id="5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55BED-BEFB-41AD-94A2-421FF0923C56}">
  <dimension ref="A1:T30"/>
  <sheetViews>
    <sheetView zoomScaleNormal="100" zoomScaleSheetLayoutView="100" workbookViewId="0">
      <selection activeCell="H22" sqref="H22"/>
    </sheetView>
  </sheetViews>
  <sheetFormatPr defaultColWidth="9.09765625" defaultRowHeight="18.5" x14ac:dyDescent="0.75"/>
  <cols>
    <col min="1" max="1" width="24.69921875" style="85" customWidth="1"/>
    <col min="2" max="2" width="9.8984375" style="85" customWidth="1"/>
    <col min="3" max="3" width="0.69921875" style="85" customWidth="1"/>
    <col min="4" max="4" width="12.69921875" style="85" customWidth="1"/>
    <col min="5" max="5" width="0.69921875" style="85" customWidth="1"/>
    <col min="6" max="6" width="15.69921875" style="85" customWidth="1"/>
    <col min="7" max="7" width="0.69921875" style="85" customWidth="1"/>
    <col min="8" max="8" width="13.3984375" style="85" customWidth="1"/>
    <col min="9" max="9" width="0.69921875" style="85" customWidth="1"/>
    <col min="10" max="10" width="13.69921875" style="85" customWidth="1"/>
    <col min="11" max="11" width="0.69921875" style="85" customWidth="1"/>
    <col min="12" max="12" width="12.3984375" style="85" customWidth="1"/>
    <col min="13" max="13" width="0.69921875" style="85" customWidth="1"/>
    <col min="14" max="14" width="13.296875" style="85" customWidth="1"/>
    <col min="15" max="15" width="0.69921875" style="85" customWidth="1"/>
    <col min="16" max="16" width="13.09765625" style="85" customWidth="1"/>
    <col min="17" max="17" width="0.69921875" style="85" customWidth="1"/>
    <col min="18" max="18" width="12.69921875" style="85" customWidth="1"/>
    <col min="19" max="19" width="0.69921875" style="85" customWidth="1"/>
    <col min="20" max="20" width="13" style="85" customWidth="1"/>
    <col min="21" max="16384" width="9.09765625" style="85"/>
  </cols>
  <sheetData>
    <row r="1" spans="1:20" ht="21.75" customHeight="1" x14ac:dyDescent="0.75">
      <c r="A1" s="84" t="str">
        <f>'TH-BS 2-4'!A1</f>
        <v>บริษัท สตาร์ค คอร์เปอเรชั่น จำกัด (มหาชน)</v>
      </c>
    </row>
    <row r="2" spans="1:20" ht="21.75" customHeight="1" x14ac:dyDescent="0.75">
      <c r="A2" s="110" t="s">
        <v>40</v>
      </c>
    </row>
    <row r="3" spans="1:20" ht="21.75" customHeight="1" x14ac:dyDescent="0.75">
      <c r="A3" s="111" t="str">
        <f>'TH-PL(9M) 7-8'!A3</f>
        <v>สำหรับงวดเก้าเดือนสิ้นสุดวันที่ 30 กันยายน พ.ศ. 2565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ht="21" customHeight="1" x14ac:dyDescent="0.75">
      <c r="A4" s="86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Q4" s="86"/>
      <c r="S4" s="86"/>
    </row>
    <row r="5" spans="1:20" ht="21" customHeight="1" x14ac:dyDescent="0.75">
      <c r="A5" s="86"/>
      <c r="B5" s="88"/>
      <c r="C5" s="88"/>
      <c r="D5" s="196" t="s">
        <v>31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6"/>
      <c r="P5" s="196"/>
      <c r="Q5" s="196"/>
      <c r="R5" s="196"/>
      <c r="S5" s="196"/>
      <c r="T5" s="196"/>
    </row>
    <row r="6" spans="1:20" ht="21" customHeight="1" x14ac:dyDescent="0.75">
      <c r="A6" s="86"/>
      <c r="B6" s="88"/>
      <c r="C6" s="88"/>
      <c r="D6" s="195" t="s">
        <v>133</v>
      </c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5"/>
      <c r="P6" s="195"/>
      <c r="Q6" s="93"/>
      <c r="R6" s="93"/>
      <c r="S6" s="93"/>
      <c r="T6" s="93"/>
    </row>
    <row r="7" spans="1:20" ht="21" customHeight="1" x14ac:dyDescent="0.75">
      <c r="A7" s="86"/>
      <c r="B7" s="88"/>
      <c r="C7" s="88"/>
      <c r="D7" s="158"/>
      <c r="E7" s="158"/>
      <c r="F7" s="158"/>
      <c r="G7" s="158"/>
      <c r="H7" s="195" t="s">
        <v>178</v>
      </c>
      <c r="I7" s="195"/>
      <c r="J7" s="195"/>
      <c r="K7" s="160"/>
      <c r="L7" s="160"/>
      <c r="M7" s="158"/>
      <c r="N7" s="158"/>
      <c r="O7" s="158"/>
      <c r="P7" s="158"/>
      <c r="Q7" s="159"/>
      <c r="R7" s="159"/>
      <c r="S7" s="159"/>
      <c r="T7" s="159"/>
    </row>
    <row r="8" spans="1:20" ht="21" customHeight="1" x14ac:dyDescent="0.75">
      <c r="A8" s="86"/>
      <c r="B8" s="88"/>
      <c r="C8" s="88"/>
      <c r="D8" s="112"/>
      <c r="E8" s="112"/>
      <c r="F8" s="112"/>
      <c r="G8" s="112"/>
      <c r="H8" s="112" t="s">
        <v>134</v>
      </c>
      <c r="I8" s="112"/>
      <c r="J8" s="112" t="s">
        <v>84</v>
      </c>
      <c r="M8" s="112"/>
      <c r="N8" s="112" t="s">
        <v>85</v>
      </c>
      <c r="O8" s="112"/>
      <c r="P8" s="112"/>
      <c r="Q8" s="112"/>
      <c r="R8" s="112"/>
      <c r="S8" s="112"/>
      <c r="T8" s="112"/>
    </row>
    <row r="9" spans="1:20" ht="21" customHeight="1" x14ac:dyDescent="0.75">
      <c r="A9" s="86"/>
      <c r="B9" s="86"/>
      <c r="C9" s="86"/>
      <c r="D9" s="112"/>
      <c r="E9" s="112"/>
      <c r="F9" s="112" t="s">
        <v>86</v>
      </c>
      <c r="G9" s="112"/>
      <c r="H9" s="112" t="s">
        <v>135</v>
      </c>
      <c r="I9" s="112"/>
      <c r="J9" s="112" t="s">
        <v>36</v>
      </c>
      <c r="K9" s="112"/>
      <c r="L9" s="112" t="s">
        <v>157</v>
      </c>
      <c r="M9" s="112"/>
      <c r="N9" s="112" t="s">
        <v>88</v>
      </c>
      <c r="O9" s="112"/>
      <c r="P9" s="112" t="s">
        <v>139</v>
      </c>
      <c r="Q9" s="112"/>
      <c r="R9" s="112"/>
      <c r="S9" s="112"/>
      <c r="T9" s="112" t="s">
        <v>23</v>
      </c>
    </row>
    <row r="10" spans="1:20" ht="21" customHeight="1" x14ac:dyDescent="0.75">
      <c r="A10" s="86"/>
      <c r="B10" s="86"/>
      <c r="C10" s="86"/>
      <c r="D10" s="112" t="s">
        <v>41</v>
      </c>
      <c r="E10" s="112"/>
      <c r="F10" s="119" t="s">
        <v>89</v>
      </c>
      <c r="G10" s="112"/>
      <c r="H10" s="112" t="s">
        <v>136</v>
      </c>
      <c r="I10" s="112"/>
      <c r="J10" s="112" t="s">
        <v>90</v>
      </c>
      <c r="K10" s="112"/>
      <c r="L10" s="112" t="s">
        <v>180</v>
      </c>
      <c r="M10" s="112"/>
      <c r="N10" s="112" t="s">
        <v>91</v>
      </c>
      <c r="O10" s="112"/>
      <c r="P10" s="112" t="s">
        <v>140</v>
      </c>
      <c r="Q10" s="112"/>
      <c r="R10" s="112" t="s">
        <v>144</v>
      </c>
      <c r="S10" s="112"/>
      <c r="T10" s="112" t="s">
        <v>92</v>
      </c>
    </row>
    <row r="11" spans="1:20" ht="21" customHeight="1" x14ac:dyDescent="0.75">
      <c r="A11" s="84"/>
      <c r="B11" s="86"/>
      <c r="D11" s="112" t="s">
        <v>33</v>
      </c>
      <c r="E11" s="114"/>
      <c r="F11" s="112" t="s">
        <v>93</v>
      </c>
      <c r="G11" s="114"/>
      <c r="H11" s="112" t="s">
        <v>137</v>
      </c>
      <c r="I11" s="112"/>
      <c r="J11" s="112" t="s">
        <v>50</v>
      </c>
      <c r="K11" s="114"/>
      <c r="L11" s="112" t="s">
        <v>94</v>
      </c>
      <c r="M11" s="112"/>
      <c r="N11" s="112" t="s">
        <v>34</v>
      </c>
      <c r="O11" s="112"/>
      <c r="P11" s="112" t="s">
        <v>141</v>
      </c>
      <c r="Q11" s="112"/>
      <c r="R11" s="112" t="s">
        <v>142</v>
      </c>
      <c r="S11" s="112"/>
      <c r="T11" s="112" t="s">
        <v>143</v>
      </c>
    </row>
    <row r="12" spans="1:20" ht="21" customHeight="1" x14ac:dyDescent="0.75">
      <c r="A12" s="84"/>
      <c r="B12" s="11"/>
      <c r="D12" s="10" t="s">
        <v>104</v>
      </c>
      <c r="E12" s="114"/>
      <c r="F12" s="10" t="s">
        <v>104</v>
      </c>
      <c r="G12" s="114"/>
      <c r="H12" s="10" t="s">
        <v>104</v>
      </c>
      <c r="I12" s="112"/>
      <c r="J12" s="10" t="s">
        <v>104</v>
      </c>
      <c r="K12" s="114"/>
      <c r="L12" s="10" t="s">
        <v>104</v>
      </c>
      <c r="M12" s="112"/>
      <c r="N12" s="10" t="s">
        <v>104</v>
      </c>
      <c r="O12" s="112"/>
      <c r="P12" s="10" t="s">
        <v>104</v>
      </c>
      <c r="Q12" s="112"/>
      <c r="R12" s="10" t="s">
        <v>104</v>
      </c>
      <c r="S12" s="112"/>
      <c r="T12" s="10" t="s">
        <v>104</v>
      </c>
    </row>
    <row r="13" spans="1:20" ht="6" customHeight="1" x14ac:dyDescent="0.75">
      <c r="A13" s="84"/>
      <c r="B13" s="88"/>
      <c r="C13" s="88"/>
      <c r="D13" s="112"/>
      <c r="E13" s="114"/>
      <c r="F13" s="112"/>
      <c r="G13" s="114"/>
      <c r="H13" s="114"/>
      <c r="I13" s="114"/>
      <c r="J13" s="114"/>
      <c r="K13" s="114"/>
      <c r="L13" s="112"/>
      <c r="M13" s="112"/>
      <c r="N13" s="112"/>
      <c r="O13" s="112"/>
      <c r="P13" s="112"/>
      <c r="Q13" s="112"/>
      <c r="R13" s="112"/>
      <c r="S13" s="112"/>
      <c r="T13" s="112"/>
    </row>
    <row r="14" spans="1:20" ht="21" customHeight="1" x14ac:dyDescent="0.75">
      <c r="A14" s="191" t="s">
        <v>167</v>
      </c>
      <c r="B14" s="69"/>
      <c r="D14" s="104">
        <v>11906404956</v>
      </c>
      <c r="E14" s="104"/>
      <c r="F14" s="104">
        <v>-10542176725</v>
      </c>
      <c r="G14" s="104"/>
      <c r="H14" s="104">
        <v>-640275734</v>
      </c>
      <c r="I14" s="104"/>
      <c r="J14" s="104">
        <v>147077460</v>
      </c>
      <c r="K14" s="104"/>
      <c r="L14" s="104">
        <v>2847212725</v>
      </c>
      <c r="M14" s="104"/>
      <c r="N14" s="104">
        <v>-97639453</v>
      </c>
      <c r="O14" s="104"/>
      <c r="P14" s="104">
        <f>SUM(D14:N14)</f>
        <v>3620603229</v>
      </c>
      <c r="Q14" s="104"/>
      <c r="R14" s="104">
        <v>55217571</v>
      </c>
      <c r="S14" s="104"/>
      <c r="T14" s="104">
        <f>SUM(P14:R14)</f>
        <v>3675820800</v>
      </c>
    </row>
    <row r="15" spans="1:20" ht="21" customHeight="1" x14ac:dyDescent="0.75">
      <c r="A15" s="116" t="s">
        <v>95</v>
      </c>
      <c r="B15" s="69"/>
      <c r="D15" s="115">
        <v>0</v>
      </c>
      <c r="E15" s="104"/>
      <c r="F15" s="115">
        <v>0</v>
      </c>
      <c r="G15" s="104"/>
      <c r="H15" s="115">
        <v>0</v>
      </c>
      <c r="I15" s="104"/>
      <c r="J15" s="115">
        <v>0</v>
      </c>
      <c r="K15" s="104"/>
      <c r="L15" s="115">
        <v>1875029824</v>
      </c>
      <c r="M15" s="104"/>
      <c r="N15" s="189">
        <v>311469781</v>
      </c>
      <c r="O15" s="104"/>
      <c r="P15" s="106">
        <f>SUM(D15:N15)</f>
        <v>2186499605</v>
      </c>
      <c r="Q15" s="107"/>
      <c r="R15" s="115">
        <v>9424288</v>
      </c>
      <c r="S15" s="107"/>
      <c r="T15" s="106">
        <f>SUM(P15:R15)</f>
        <v>2195923893</v>
      </c>
    </row>
    <row r="16" spans="1:20" ht="6" customHeight="1" x14ac:dyDescent="0.75">
      <c r="A16" s="94"/>
      <c r="D16" s="104"/>
      <c r="E16" s="114"/>
      <c r="F16" s="104"/>
      <c r="G16" s="114"/>
      <c r="H16" s="104"/>
      <c r="I16" s="104"/>
      <c r="J16" s="104"/>
      <c r="K16" s="114"/>
      <c r="L16" s="104"/>
      <c r="M16" s="114"/>
      <c r="N16" s="104"/>
      <c r="O16" s="114"/>
      <c r="P16" s="104"/>
      <c r="Q16" s="114"/>
      <c r="R16" s="104"/>
      <c r="S16" s="114"/>
      <c r="T16" s="104"/>
    </row>
    <row r="17" spans="1:20" ht="21" customHeight="1" thickBot="1" x14ac:dyDescent="0.8">
      <c r="A17" s="19" t="s">
        <v>235</v>
      </c>
      <c r="B17" s="84"/>
      <c r="C17" s="84"/>
      <c r="D17" s="108">
        <f>SUM(D14:D16)</f>
        <v>11906404956</v>
      </c>
      <c r="E17" s="104"/>
      <c r="F17" s="108">
        <f>SUM(F14:F16)</f>
        <v>-10542176725</v>
      </c>
      <c r="G17" s="104"/>
      <c r="H17" s="108">
        <f>SUM(H14:H16)</f>
        <v>-640275734</v>
      </c>
      <c r="I17" s="104"/>
      <c r="J17" s="108">
        <f>SUM(J14:J16)</f>
        <v>147077460</v>
      </c>
      <c r="K17" s="104"/>
      <c r="L17" s="108">
        <f>SUM(L14:L16)</f>
        <v>4722242549</v>
      </c>
      <c r="M17" s="104"/>
      <c r="N17" s="108">
        <f>SUM(N14:N16)</f>
        <v>213830328</v>
      </c>
      <c r="O17" s="104"/>
      <c r="P17" s="108">
        <f>SUM(P14:P16)</f>
        <v>5807102834</v>
      </c>
      <c r="Q17" s="104"/>
      <c r="R17" s="108">
        <f>SUM(R14:R16)</f>
        <v>64641859</v>
      </c>
      <c r="S17" s="104"/>
      <c r="T17" s="108">
        <f>SUM(T14:T16)</f>
        <v>5871744693</v>
      </c>
    </row>
    <row r="18" spans="1:20" ht="21" customHeight="1" thickTop="1" x14ac:dyDescent="0.75">
      <c r="D18" s="114"/>
      <c r="E18" s="114"/>
      <c r="F18" s="114"/>
      <c r="G18" s="114"/>
      <c r="H18" s="114"/>
      <c r="I18" s="114"/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4"/>
    </row>
    <row r="19" spans="1:20" ht="21" customHeight="1" x14ac:dyDescent="0.75">
      <c r="A19" s="191" t="s">
        <v>169</v>
      </c>
      <c r="B19" s="69"/>
      <c r="D19" s="129">
        <v>11906404956</v>
      </c>
      <c r="E19" s="114"/>
      <c r="F19" s="131">
        <v>-10542176725</v>
      </c>
      <c r="G19" s="114"/>
      <c r="H19" s="131">
        <v>-640275734</v>
      </c>
      <c r="I19" s="114"/>
      <c r="J19" s="131">
        <v>147077460</v>
      </c>
      <c r="K19" s="114"/>
      <c r="L19" s="131">
        <v>5633248230</v>
      </c>
      <c r="M19" s="114"/>
      <c r="N19" s="131">
        <v>335785</v>
      </c>
      <c r="O19" s="114"/>
      <c r="P19" s="131">
        <f>SUM(D19:N19)</f>
        <v>6504613972</v>
      </c>
      <c r="Q19" s="114"/>
      <c r="R19" s="131">
        <v>86640248</v>
      </c>
      <c r="S19" s="114"/>
      <c r="T19" s="131">
        <f>SUM(P19:R19)</f>
        <v>6591254220</v>
      </c>
    </row>
    <row r="20" spans="1:20" ht="21" customHeight="1" x14ac:dyDescent="0.75">
      <c r="A20" s="116" t="s">
        <v>229</v>
      </c>
      <c r="B20" s="69"/>
      <c r="D20" s="132">
        <v>0</v>
      </c>
      <c r="E20" s="104"/>
      <c r="F20" s="132">
        <v>0</v>
      </c>
      <c r="G20" s="104"/>
      <c r="H20" s="132">
        <v>0</v>
      </c>
      <c r="I20" s="104"/>
      <c r="J20" s="132">
        <v>0</v>
      </c>
      <c r="K20" s="104"/>
      <c r="L20" s="132">
        <v>2216465424</v>
      </c>
      <c r="M20" s="105"/>
      <c r="N20" s="128">
        <v>-89938819</v>
      </c>
      <c r="O20" s="105"/>
      <c r="P20" s="132">
        <f>SUM(D20:N20)</f>
        <v>2126526605</v>
      </c>
      <c r="Q20" s="107"/>
      <c r="R20" s="132">
        <v>16327514</v>
      </c>
      <c r="S20" s="107"/>
      <c r="T20" s="128">
        <f>SUM(P20:R20)</f>
        <v>2142854119</v>
      </c>
    </row>
    <row r="21" spans="1:20" ht="6" customHeight="1" x14ac:dyDescent="0.75">
      <c r="A21" s="62"/>
      <c r="B21" s="62"/>
      <c r="D21" s="127"/>
      <c r="E21" s="114"/>
      <c r="F21" s="127"/>
      <c r="G21" s="114"/>
      <c r="H21" s="127"/>
      <c r="I21" s="104"/>
      <c r="J21" s="127"/>
      <c r="K21" s="114"/>
      <c r="L21" s="127"/>
      <c r="M21" s="114"/>
      <c r="N21" s="127"/>
      <c r="O21" s="114"/>
      <c r="P21" s="127"/>
      <c r="Q21" s="114"/>
      <c r="R21" s="127"/>
      <c r="S21" s="114"/>
      <c r="T21" s="127"/>
    </row>
    <row r="22" spans="1:20" ht="21" customHeight="1" thickBot="1" x14ac:dyDescent="0.8">
      <c r="A22" s="19" t="s">
        <v>236</v>
      </c>
      <c r="B22" s="118"/>
      <c r="D22" s="130">
        <f>SUM(D19:D21)</f>
        <v>11906404956</v>
      </c>
      <c r="E22" s="104"/>
      <c r="F22" s="130">
        <f>SUM(F19:F21)</f>
        <v>-10542176725</v>
      </c>
      <c r="G22" s="104"/>
      <c r="H22" s="130">
        <f>SUM(H19:H21)</f>
        <v>-640275734</v>
      </c>
      <c r="I22" s="104"/>
      <c r="J22" s="130">
        <f>SUM(J19:J21)</f>
        <v>147077460</v>
      </c>
      <c r="K22" s="104"/>
      <c r="L22" s="130">
        <f>SUM(L19:L21)</f>
        <v>7849713654</v>
      </c>
      <c r="M22" s="104"/>
      <c r="N22" s="130">
        <f>SUM(N19:N21)</f>
        <v>-89603034</v>
      </c>
      <c r="O22" s="104"/>
      <c r="P22" s="130">
        <f>SUM(P19:P21)</f>
        <v>8631140577</v>
      </c>
      <c r="Q22" s="104"/>
      <c r="R22" s="130">
        <f>SUM(R19:R21)</f>
        <v>102967762</v>
      </c>
      <c r="S22" s="104"/>
      <c r="T22" s="130">
        <f>SUM(T19:T21)</f>
        <v>8734108339</v>
      </c>
    </row>
    <row r="23" spans="1:20" ht="21" customHeight="1" thickTop="1" x14ac:dyDescent="0.75">
      <c r="A23" s="19"/>
      <c r="B23" s="118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</row>
    <row r="24" spans="1:20" ht="21" customHeight="1" x14ac:dyDescent="0.75">
      <c r="A24" s="19"/>
      <c r="B24" s="118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</row>
    <row r="25" spans="1:20" ht="21" customHeight="1" x14ac:dyDescent="0.75">
      <c r="A25" s="19"/>
      <c r="B25" s="118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</row>
    <row r="26" spans="1:20" ht="21" customHeight="1" x14ac:dyDescent="0.75">
      <c r="A26" s="19"/>
      <c r="B26" s="118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</row>
    <row r="27" spans="1:20" ht="21" customHeight="1" x14ac:dyDescent="0.75">
      <c r="A27" s="19"/>
      <c r="B27" s="118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</row>
    <row r="28" spans="1:20" ht="15.75" customHeight="1" x14ac:dyDescent="0.75">
      <c r="A28" s="19"/>
      <c r="B28" s="118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</row>
    <row r="29" spans="1:20" ht="12.75" customHeight="1" x14ac:dyDescent="0.75">
      <c r="A29" s="19"/>
      <c r="B29" s="118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</row>
    <row r="30" spans="1:20" ht="22" customHeight="1" x14ac:dyDescent="0.75">
      <c r="A30" s="89" t="str">
        <f>'TH-BS 2-4'!A49</f>
        <v>หมายเหตุประกอบข้อมูลทางการเงินเป็นส่วนหนึ่งของข้อมูลทางการเงินระหว่างกาลนี้</v>
      </c>
      <c r="B30" s="89"/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</row>
  </sheetData>
  <mergeCells count="3">
    <mergeCell ref="D6:P6"/>
    <mergeCell ref="D5:T5"/>
    <mergeCell ref="H7:J7"/>
  </mergeCells>
  <pageMargins left="0.4" right="0.4" top="0.5" bottom="0.6" header="0.49" footer="0.4"/>
  <pageSetup paperSize="9" scale="95" firstPageNumber="9" fitToHeight="0" orientation="landscape" useFirstPageNumber="1" horizontalDpi="1200" verticalDpi="1200" r:id="rId1"/>
  <headerFooter>
    <oddFooter>&amp;R&amp;"Browallia New,Regular"&amp;13&amp;P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71259-FAB6-4F9E-BC94-7944D3824BE3}">
  <dimension ref="A1:J28"/>
  <sheetViews>
    <sheetView zoomScaleNormal="100" zoomScaleSheetLayoutView="100" workbookViewId="0">
      <selection activeCell="H15" sqref="H15"/>
    </sheetView>
  </sheetViews>
  <sheetFormatPr defaultColWidth="9.09765625" defaultRowHeight="23.9" customHeight="1" x14ac:dyDescent="0.75"/>
  <cols>
    <col min="1" max="1" width="57.09765625" style="85" customWidth="1"/>
    <col min="2" max="2" width="11.69921875" style="85" customWidth="1"/>
    <col min="3" max="3" width="1.09765625" style="85" customWidth="1"/>
    <col min="4" max="4" width="14.8984375" style="85" customWidth="1"/>
    <col min="5" max="5" width="1.09765625" style="85" customWidth="1"/>
    <col min="6" max="6" width="13.69921875" style="85" customWidth="1"/>
    <col min="7" max="7" width="1.09765625" style="85" customWidth="1"/>
    <col min="8" max="8" width="14.09765625" style="85" customWidth="1"/>
    <col min="9" max="9" width="1.09765625" style="85" customWidth="1"/>
    <col min="10" max="10" width="14.69921875" style="85" customWidth="1"/>
    <col min="11" max="16384" width="9.09765625" style="85"/>
  </cols>
  <sheetData>
    <row r="1" spans="1:10" ht="21.75" customHeight="1" x14ac:dyDescent="0.75">
      <c r="A1" s="84" t="str">
        <f>'TH-EQ(conso) 9'!A1</f>
        <v>บริษัท สตาร์ค คอร์เปอเรชั่น จำกัด (มหาชน)</v>
      </c>
    </row>
    <row r="2" spans="1:10" ht="21.75" customHeight="1" x14ac:dyDescent="0.75">
      <c r="A2" s="84" t="s">
        <v>181</v>
      </c>
    </row>
    <row r="3" spans="1:10" ht="21.75" customHeight="1" x14ac:dyDescent="0.75">
      <c r="A3" s="111" t="str">
        <f>'TH-EQ(conso) 9'!A3</f>
        <v>สำหรับงวดเก้าเดือนสิ้นสุดวันที่ 30 กันยายน พ.ศ. 2565</v>
      </c>
      <c r="B3" s="89"/>
      <c r="C3" s="89"/>
      <c r="D3" s="89"/>
      <c r="E3" s="89"/>
      <c r="F3" s="89"/>
      <c r="G3" s="89"/>
      <c r="H3" s="89"/>
      <c r="I3" s="89"/>
      <c r="J3" s="89"/>
    </row>
    <row r="4" spans="1:10" ht="21" customHeight="1" x14ac:dyDescent="0.75">
      <c r="A4" s="86"/>
      <c r="B4" s="86"/>
      <c r="C4" s="86"/>
      <c r="D4" s="86"/>
      <c r="E4" s="86"/>
      <c r="F4" s="86"/>
      <c r="G4" s="86"/>
      <c r="H4" s="86"/>
      <c r="I4" s="86"/>
    </row>
    <row r="5" spans="1:10" ht="21" customHeight="1" x14ac:dyDescent="0.75">
      <c r="A5" s="86"/>
      <c r="B5" s="87"/>
      <c r="C5" s="87"/>
      <c r="D5" s="196" t="s">
        <v>35</v>
      </c>
      <c r="E5" s="196"/>
      <c r="F5" s="196"/>
      <c r="G5" s="196"/>
      <c r="H5" s="196"/>
      <c r="I5" s="196"/>
      <c r="J5" s="196"/>
    </row>
    <row r="6" spans="1:10" ht="21" customHeight="1" x14ac:dyDescent="0.75">
      <c r="A6" s="86"/>
      <c r="B6" s="87"/>
      <c r="C6" s="87"/>
      <c r="E6" s="86"/>
      <c r="F6" s="197" t="s">
        <v>138</v>
      </c>
      <c r="G6" s="197"/>
      <c r="H6" s="197"/>
      <c r="I6" s="88"/>
    </row>
    <row r="7" spans="1:10" ht="21" customHeight="1" x14ac:dyDescent="0.75">
      <c r="A7" s="86"/>
      <c r="B7" s="86"/>
      <c r="C7" s="86"/>
      <c r="D7" s="112" t="s">
        <v>8</v>
      </c>
      <c r="E7" s="84"/>
      <c r="F7" s="112" t="s">
        <v>186</v>
      </c>
      <c r="G7" s="113"/>
      <c r="I7" s="112"/>
    </row>
    <row r="8" spans="1:10" ht="21" customHeight="1" x14ac:dyDescent="0.75">
      <c r="A8" s="86"/>
      <c r="B8" s="86"/>
      <c r="C8" s="86"/>
      <c r="D8" s="112" t="s">
        <v>96</v>
      </c>
      <c r="E8" s="84"/>
      <c r="F8" s="112" t="s">
        <v>49</v>
      </c>
      <c r="G8" s="112"/>
      <c r="H8" s="112"/>
      <c r="I8" s="112"/>
      <c r="J8" s="86" t="s">
        <v>23</v>
      </c>
    </row>
    <row r="9" spans="1:10" ht="21" customHeight="1" x14ac:dyDescent="0.75">
      <c r="A9" s="84"/>
      <c r="B9" s="87"/>
      <c r="C9" s="87"/>
      <c r="D9" s="112" t="s">
        <v>98</v>
      </c>
      <c r="F9" s="112" t="s">
        <v>87</v>
      </c>
      <c r="G9" s="112"/>
      <c r="H9" s="112" t="s">
        <v>78</v>
      </c>
      <c r="I9" s="114"/>
      <c r="J9" s="112" t="s">
        <v>97</v>
      </c>
    </row>
    <row r="10" spans="1:10" ht="21" customHeight="1" x14ac:dyDescent="0.75">
      <c r="A10" s="84"/>
      <c r="B10" s="87"/>
      <c r="C10" s="87"/>
      <c r="D10" s="10" t="s">
        <v>104</v>
      </c>
      <c r="E10" s="114"/>
      <c r="F10" s="10" t="s">
        <v>104</v>
      </c>
      <c r="G10" s="114"/>
      <c r="H10" s="10" t="s">
        <v>104</v>
      </c>
      <c r="I10" s="112"/>
      <c r="J10" s="10" t="s">
        <v>104</v>
      </c>
    </row>
    <row r="11" spans="1:10" ht="6" customHeight="1" x14ac:dyDescent="0.75">
      <c r="A11" s="84"/>
      <c r="D11" s="114"/>
      <c r="F11" s="112"/>
      <c r="G11" s="112"/>
      <c r="H11" s="114"/>
      <c r="I11" s="114"/>
      <c r="J11" s="114"/>
    </row>
    <row r="12" spans="1:10" ht="21" customHeight="1" x14ac:dyDescent="0.55000000000000004">
      <c r="A12" s="117" t="s">
        <v>167</v>
      </c>
      <c r="D12" s="29">
        <v>11906404956</v>
      </c>
      <c r="E12" s="166"/>
      <c r="F12" s="29">
        <v>5065084</v>
      </c>
      <c r="G12" s="166"/>
      <c r="H12" s="29">
        <v>-140535044</v>
      </c>
      <c r="I12" s="166"/>
      <c r="J12" s="29">
        <f>SUM(H12,F12,D12)</f>
        <v>11770934996</v>
      </c>
    </row>
    <row r="13" spans="1:10" ht="21" customHeight="1" x14ac:dyDescent="0.55000000000000004">
      <c r="A13" s="116" t="s">
        <v>95</v>
      </c>
      <c r="B13" s="88"/>
      <c r="C13" s="88"/>
      <c r="D13" s="34">
        <v>0</v>
      </c>
      <c r="E13" s="166"/>
      <c r="F13" s="34">
        <v>0</v>
      </c>
      <c r="G13" s="166"/>
      <c r="H13" s="34">
        <v>281584136</v>
      </c>
      <c r="I13" s="166"/>
      <c r="J13" s="34">
        <f>SUM(H13,F13,D13)</f>
        <v>281584136</v>
      </c>
    </row>
    <row r="14" spans="1:10" ht="6" customHeight="1" x14ac:dyDescent="0.75">
      <c r="A14" s="92"/>
      <c r="B14" s="88"/>
      <c r="C14" s="88"/>
      <c r="D14" s="104"/>
      <c r="E14" s="55"/>
      <c r="F14" s="104"/>
      <c r="G14" s="112"/>
      <c r="H14" s="104"/>
      <c r="I14" s="104"/>
      <c r="J14" s="104"/>
    </row>
    <row r="15" spans="1:10" ht="21" customHeight="1" thickBot="1" x14ac:dyDescent="0.8">
      <c r="A15" s="117" t="s">
        <v>235</v>
      </c>
      <c r="B15" s="88"/>
      <c r="C15" s="88"/>
      <c r="D15" s="108">
        <f>SUM(D12,D13)</f>
        <v>11906404956</v>
      </c>
      <c r="E15" s="55"/>
      <c r="F15" s="108">
        <f>SUM(F12,F13)</f>
        <v>5065084</v>
      </c>
      <c r="G15" s="104"/>
      <c r="H15" s="108">
        <f>SUM(H12,H13)</f>
        <v>141049092</v>
      </c>
      <c r="I15" s="104"/>
      <c r="J15" s="108">
        <f>SUM(J12,J13)</f>
        <v>12052519132</v>
      </c>
    </row>
    <row r="16" spans="1:10" ht="21" customHeight="1" thickTop="1" x14ac:dyDescent="0.75">
      <c r="A16" s="84"/>
      <c r="D16" s="114"/>
      <c r="F16" s="112"/>
      <c r="G16" s="112"/>
      <c r="H16" s="114"/>
      <c r="I16" s="114"/>
      <c r="J16" s="114"/>
    </row>
    <row r="17" spans="1:10" ht="21" customHeight="1" x14ac:dyDescent="0.55000000000000004">
      <c r="A17" s="117" t="s">
        <v>168</v>
      </c>
      <c r="D17" s="58">
        <v>11906404956</v>
      </c>
      <c r="E17" s="164"/>
      <c r="F17" s="58">
        <v>5065084</v>
      </c>
      <c r="G17" s="164"/>
      <c r="H17" s="58">
        <v>134595303</v>
      </c>
      <c r="I17" s="164"/>
      <c r="J17" s="58">
        <f>SUM(H17,F17,D17)</f>
        <v>12046065343</v>
      </c>
    </row>
    <row r="18" spans="1:10" ht="21" customHeight="1" x14ac:dyDescent="0.55000000000000004">
      <c r="A18" s="116" t="s">
        <v>160</v>
      </c>
      <c r="D18" s="59">
        <v>0</v>
      </c>
      <c r="E18" s="164"/>
      <c r="F18" s="59">
        <v>0</v>
      </c>
      <c r="G18" s="169"/>
      <c r="H18" s="59">
        <v>-188505918</v>
      </c>
      <c r="I18" s="164"/>
      <c r="J18" s="59">
        <f>H18</f>
        <v>-188505918</v>
      </c>
    </row>
    <row r="19" spans="1:10" ht="6" customHeight="1" x14ac:dyDescent="0.75">
      <c r="A19" s="92"/>
      <c r="D19" s="127"/>
      <c r="F19" s="127"/>
      <c r="G19" s="112"/>
      <c r="H19" s="127"/>
      <c r="I19" s="114"/>
      <c r="J19" s="127"/>
    </row>
    <row r="20" spans="1:10" ht="21" customHeight="1" thickBot="1" x14ac:dyDescent="0.8">
      <c r="A20" s="117" t="s">
        <v>236</v>
      </c>
      <c r="B20" s="84"/>
      <c r="C20" s="84"/>
      <c r="D20" s="130">
        <f>SUM(D17:D18)</f>
        <v>11906404956</v>
      </c>
      <c r="E20" s="46"/>
      <c r="F20" s="130">
        <f>SUM(F17:F18)</f>
        <v>5065084</v>
      </c>
      <c r="G20" s="104"/>
      <c r="H20" s="130">
        <f>SUM(H17:H18)</f>
        <v>-53910615</v>
      </c>
      <c r="I20" s="104"/>
      <c r="J20" s="130">
        <f>SUM(J17:J18)</f>
        <v>11857559425</v>
      </c>
    </row>
    <row r="21" spans="1:10" ht="21" customHeight="1" thickTop="1" x14ac:dyDescent="0.75">
      <c r="A21" s="84"/>
      <c r="D21" s="114"/>
      <c r="F21" s="112"/>
      <c r="G21" s="112"/>
      <c r="H21" s="114"/>
      <c r="I21" s="114"/>
      <c r="J21" s="114"/>
    </row>
    <row r="22" spans="1:10" ht="21" customHeight="1" x14ac:dyDescent="0.75">
      <c r="A22" s="84"/>
      <c r="D22" s="114"/>
      <c r="F22" s="112"/>
      <c r="G22" s="112"/>
      <c r="H22" s="114"/>
      <c r="I22" s="114"/>
      <c r="J22" s="114"/>
    </row>
    <row r="23" spans="1:10" ht="21" customHeight="1" x14ac:dyDescent="0.75">
      <c r="G23" s="55"/>
      <c r="H23" s="90"/>
      <c r="I23" s="90"/>
      <c r="J23" s="90"/>
    </row>
    <row r="24" spans="1:10" ht="21" customHeight="1" x14ac:dyDescent="0.75">
      <c r="G24" s="55"/>
      <c r="H24" s="90"/>
      <c r="I24" s="90"/>
      <c r="J24" s="90"/>
    </row>
    <row r="25" spans="1:10" ht="21" customHeight="1" x14ac:dyDescent="0.75">
      <c r="G25" s="55"/>
      <c r="H25" s="90"/>
      <c r="I25" s="90"/>
      <c r="J25" s="90"/>
    </row>
    <row r="26" spans="1:10" ht="21" customHeight="1" x14ac:dyDescent="0.75">
      <c r="G26" s="55"/>
      <c r="H26" s="90"/>
      <c r="I26" s="90"/>
      <c r="J26" s="90"/>
    </row>
    <row r="27" spans="1:10" ht="21" customHeight="1" x14ac:dyDescent="0.75">
      <c r="H27" s="91"/>
      <c r="I27" s="91"/>
      <c r="J27" s="91"/>
    </row>
    <row r="28" spans="1:10" ht="22" customHeight="1" x14ac:dyDescent="0.75">
      <c r="A28" s="89" t="str">
        <f>'TH-EQ(conso) 9'!A30</f>
        <v>หมายเหตุประกอบข้อมูลทางการเงินเป็นส่วนหนึ่งของข้อมูลทางการเงินระหว่างกาลนี้</v>
      </c>
      <c r="B28" s="89"/>
      <c r="C28" s="89"/>
      <c r="D28" s="89"/>
      <c r="E28" s="89"/>
      <c r="F28" s="89"/>
      <c r="G28" s="89"/>
      <c r="H28" s="89"/>
      <c r="I28" s="89"/>
      <c r="J28" s="89"/>
    </row>
  </sheetData>
  <mergeCells count="2">
    <mergeCell ref="F6:H6"/>
    <mergeCell ref="D5:J5"/>
  </mergeCells>
  <pageMargins left="1.2" right="1.2" top="0.5" bottom="0.6" header="0.49" footer="0.4"/>
  <pageSetup paperSize="9" firstPageNumber="10" fitToHeight="0" orientation="landscape" useFirstPageNumber="1" horizontalDpi="1200" verticalDpi="1200" r:id="rId1"/>
  <headerFooter>
    <oddFooter>&amp;R&amp;"Browallia New,Regular"&amp;13&amp;P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296FA-A712-4643-AB92-68123FFBCDDE}">
  <dimension ref="A1:K105"/>
  <sheetViews>
    <sheetView topLeftCell="A3" zoomScale="106" zoomScaleNormal="90" zoomScaleSheetLayoutView="80" workbookViewId="0">
      <selection activeCell="B89" sqref="B89"/>
    </sheetView>
  </sheetViews>
  <sheetFormatPr defaultColWidth="9.09765625" defaultRowHeight="21" customHeight="1" x14ac:dyDescent="0.75"/>
  <cols>
    <col min="1" max="1" width="1.59765625" style="147" customWidth="1"/>
    <col min="2" max="2" width="46.69921875" style="62" customWidth="1"/>
    <col min="3" max="3" width="9.09765625" style="74" customWidth="1"/>
    <col min="4" max="4" width="0.69921875" style="64" customWidth="1"/>
    <col min="5" max="5" width="13.59765625" style="81" customWidth="1"/>
    <col min="6" max="6" width="0.69921875" style="64" customWidth="1"/>
    <col min="7" max="7" width="14" style="76" bestFit="1" customWidth="1"/>
    <col min="8" max="8" width="0.69921875" style="62" customWidth="1"/>
    <col min="9" max="9" width="14" style="62" bestFit="1" customWidth="1"/>
    <col min="10" max="10" width="0.69921875" style="62" customWidth="1"/>
    <col min="11" max="11" width="14" style="62" bestFit="1" customWidth="1"/>
    <col min="12" max="16384" width="9.09765625" style="62"/>
  </cols>
  <sheetData>
    <row r="1" spans="1:11" ht="21.75" customHeight="1" x14ac:dyDescent="0.75">
      <c r="A1" s="69" t="s">
        <v>132</v>
      </c>
    </row>
    <row r="2" spans="1:11" ht="21.75" customHeight="1" x14ac:dyDescent="0.75">
      <c r="A2" s="205" t="s">
        <v>29</v>
      </c>
      <c r="B2" s="204"/>
    </row>
    <row r="3" spans="1:11" ht="21.75" customHeight="1" x14ac:dyDescent="0.75">
      <c r="A3" s="120" t="s">
        <v>237</v>
      </c>
      <c r="B3" s="97"/>
      <c r="C3" s="121"/>
      <c r="D3" s="122"/>
      <c r="E3" s="123"/>
      <c r="F3" s="122"/>
      <c r="G3" s="124"/>
      <c r="H3" s="97"/>
      <c r="I3" s="97"/>
      <c r="J3" s="97"/>
      <c r="K3" s="97"/>
    </row>
    <row r="4" spans="1:11" ht="19.5" customHeight="1" x14ac:dyDescent="0.75">
      <c r="A4" s="149"/>
    </row>
    <row r="5" spans="1:11" ht="19.5" customHeight="1" x14ac:dyDescent="0.75">
      <c r="A5" s="148"/>
      <c r="E5" s="198" t="s">
        <v>31</v>
      </c>
      <c r="F5" s="198"/>
      <c r="G5" s="198"/>
      <c r="H5" s="180"/>
      <c r="I5" s="198" t="s">
        <v>35</v>
      </c>
      <c r="J5" s="198"/>
      <c r="K5" s="198"/>
    </row>
    <row r="6" spans="1:11" ht="19.5" customHeight="1" x14ac:dyDescent="0.75">
      <c r="A6" s="150"/>
      <c r="E6" s="181" t="s">
        <v>233</v>
      </c>
      <c r="F6" s="182"/>
      <c r="G6" s="181" t="s">
        <v>233</v>
      </c>
      <c r="H6" s="182"/>
      <c r="I6" s="181" t="s">
        <v>233</v>
      </c>
      <c r="J6" s="182"/>
      <c r="K6" s="181" t="s">
        <v>233</v>
      </c>
    </row>
    <row r="7" spans="1:11" ht="19.5" customHeight="1" x14ac:dyDescent="0.75">
      <c r="A7" s="149"/>
      <c r="E7" s="182" t="s">
        <v>51</v>
      </c>
      <c r="F7" s="182"/>
      <c r="G7" s="182" t="s">
        <v>48</v>
      </c>
      <c r="H7" s="182"/>
      <c r="I7" s="182" t="s">
        <v>51</v>
      </c>
      <c r="J7" s="182"/>
      <c r="K7" s="182" t="s">
        <v>48</v>
      </c>
    </row>
    <row r="8" spans="1:11" ht="19.5" customHeight="1" x14ac:dyDescent="0.75">
      <c r="A8" s="151"/>
      <c r="C8" s="183" t="s">
        <v>4</v>
      </c>
      <c r="D8" s="75"/>
      <c r="E8" s="184" t="s">
        <v>104</v>
      </c>
      <c r="F8" s="182"/>
      <c r="G8" s="184" t="s">
        <v>104</v>
      </c>
      <c r="H8" s="182"/>
      <c r="I8" s="184" t="s">
        <v>104</v>
      </c>
      <c r="J8" s="182"/>
      <c r="K8" s="184" t="s">
        <v>104</v>
      </c>
    </row>
    <row r="9" spans="1:11" ht="19.5" customHeight="1" x14ac:dyDescent="0.75">
      <c r="A9" s="69" t="s">
        <v>42</v>
      </c>
      <c r="C9" s="61"/>
      <c r="D9" s="75"/>
      <c r="E9" s="133"/>
      <c r="F9" s="102"/>
      <c r="G9" s="125"/>
      <c r="H9" s="103"/>
      <c r="I9" s="126"/>
      <c r="J9" s="103"/>
      <c r="K9" s="103"/>
    </row>
    <row r="10" spans="1:11" ht="19.5" customHeight="1" x14ac:dyDescent="0.75">
      <c r="A10" s="62" t="s">
        <v>128</v>
      </c>
      <c r="C10" s="28"/>
      <c r="E10" s="218">
        <v>2966220673</v>
      </c>
      <c r="F10" s="105"/>
      <c r="G10" s="217">
        <v>2399839240</v>
      </c>
      <c r="H10" s="105"/>
      <c r="I10" s="173">
        <v>-188505918</v>
      </c>
      <c r="J10" s="105"/>
      <c r="K10" s="105">
        <v>281195822</v>
      </c>
    </row>
    <row r="11" spans="1:11" ht="19.5" customHeight="1" x14ac:dyDescent="0.75">
      <c r="A11" s="62" t="s">
        <v>147</v>
      </c>
      <c r="C11" s="77"/>
      <c r="E11" s="129"/>
      <c r="F11" s="105"/>
      <c r="G11" s="105"/>
      <c r="H11" s="105"/>
      <c r="I11" s="173"/>
      <c r="J11" s="105"/>
      <c r="K11" s="105"/>
    </row>
    <row r="12" spans="1:11" ht="19.5" customHeight="1" x14ac:dyDescent="0.75">
      <c r="A12" s="151"/>
      <c r="B12" s="62" t="s">
        <v>99</v>
      </c>
      <c r="C12" s="64" t="s">
        <v>199</v>
      </c>
      <c r="E12" s="129">
        <v>331453425</v>
      </c>
      <c r="F12" s="105"/>
      <c r="G12" s="105">
        <v>312667386</v>
      </c>
      <c r="H12" s="105"/>
      <c r="I12" s="173">
        <v>44890</v>
      </c>
      <c r="J12" s="105"/>
      <c r="K12" s="188">
        <v>0</v>
      </c>
    </row>
    <row r="13" spans="1:11" ht="19.5" customHeight="1" x14ac:dyDescent="0.75">
      <c r="B13" s="62" t="s">
        <v>194</v>
      </c>
      <c r="C13" s="39"/>
      <c r="E13" s="129">
        <v>578683</v>
      </c>
      <c r="F13" s="105"/>
      <c r="G13" s="105">
        <v>5476641</v>
      </c>
      <c r="H13" s="105"/>
      <c r="I13" s="173">
        <v>0</v>
      </c>
      <c r="J13" s="105"/>
      <c r="K13" s="104">
        <v>0</v>
      </c>
    </row>
    <row r="14" spans="1:11" ht="19.5" customHeight="1" x14ac:dyDescent="0.75">
      <c r="B14" s="62" t="s">
        <v>184</v>
      </c>
      <c r="C14" s="39">
        <v>12</v>
      </c>
      <c r="E14" s="129">
        <v>1976224</v>
      </c>
      <c r="F14" s="105"/>
      <c r="G14" s="105">
        <v>6848</v>
      </c>
      <c r="H14" s="105"/>
      <c r="I14" s="173">
        <v>0</v>
      </c>
      <c r="J14" s="105"/>
      <c r="K14" s="104">
        <v>0</v>
      </c>
    </row>
    <row r="15" spans="1:11" ht="19.5" customHeight="1" x14ac:dyDescent="0.75">
      <c r="B15" s="62" t="s">
        <v>203</v>
      </c>
      <c r="C15" s="39"/>
      <c r="E15" s="129">
        <v>1514962</v>
      </c>
      <c r="F15" s="105"/>
      <c r="G15" s="105">
        <v>915830</v>
      </c>
      <c r="H15" s="105"/>
      <c r="I15" s="173">
        <v>0</v>
      </c>
      <c r="J15" s="105"/>
      <c r="K15" s="104">
        <v>0</v>
      </c>
    </row>
    <row r="16" spans="1:11" ht="19.5" customHeight="1" x14ac:dyDescent="0.75">
      <c r="B16" s="62" t="s">
        <v>248</v>
      </c>
      <c r="C16" s="39"/>
      <c r="E16" s="129">
        <v>33008315</v>
      </c>
      <c r="F16" s="105"/>
      <c r="G16" s="105">
        <v>-158949986</v>
      </c>
      <c r="H16" s="105"/>
      <c r="I16" s="173">
        <v>0</v>
      </c>
      <c r="J16" s="105"/>
      <c r="K16" s="104">
        <v>0</v>
      </c>
    </row>
    <row r="17" spans="1:11" ht="19.5" customHeight="1" x14ac:dyDescent="0.75">
      <c r="B17" s="62" t="s">
        <v>170</v>
      </c>
      <c r="C17" s="39"/>
      <c r="E17" s="129">
        <v>78600713</v>
      </c>
      <c r="F17" s="105"/>
      <c r="G17" s="105">
        <v>12520052</v>
      </c>
      <c r="H17" s="105"/>
      <c r="I17" s="173">
        <v>0</v>
      </c>
      <c r="J17" s="105"/>
      <c r="K17" s="104">
        <v>0</v>
      </c>
    </row>
    <row r="18" spans="1:11" ht="19.5" customHeight="1" x14ac:dyDescent="0.75">
      <c r="B18" s="62" t="s">
        <v>230</v>
      </c>
      <c r="C18" s="77"/>
      <c r="E18" s="129"/>
      <c r="F18" s="105"/>
      <c r="G18" s="105"/>
      <c r="H18" s="105"/>
      <c r="I18" s="173"/>
      <c r="J18" s="105"/>
      <c r="K18" s="104"/>
    </row>
    <row r="19" spans="1:11" ht="19.5" customHeight="1" x14ac:dyDescent="0.75">
      <c r="B19" s="62" t="s">
        <v>231</v>
      </c>
      <c r="C19" s="77"/>
      <c r="E19" s="129">
        <v>-31401537</v>
      </c>
      <c r="F19" s="105"/>
      <c r="G19" s="105">
        <v>1481745979</v>
      </c>
      <c r="H19" s="105"/>
      <c r="I19" s="173">
        <v>0</v>
      </c>
      <c r="J19" s="105"/>
      <c r="K19" s="104">
        <v>0</v>
      </c>
    </row>
    <row r="20" spans="1:11" ht="19.5" customHeight="1" x14ac:dyDescent="0.75">
      <c r="B20" s="62" t="s">
        <v>249</v>
      </c>
      <c r="C20" s="78"/>
      <c r="E20" s="129">
        <v>454567958</v>
      </c>
      <c r="F20" s="105"/>
      <c r="G20" s="105">
        <v>-659166289</v>
      </c>
      <c r="H20" s="105"/>
      <c r="I20" s="173">
        <v>0</v>
      </c>
      <c r="J20" s="105"/>
      <c r="K20" s="104">
        <v>0</v>
      </c>
    </row>
    <row r="21" spans="1:11" ht="19.5" customHeight="1" x14ac:dyDescent="0.75">
      <c r="B21" s="62" t="s">
        <v>161</v>
      </c>
      <c r="C21" s="77"/>
      <c r="E21" s="129">
        <v>12349729</v>
      </c>
      <c r="F21" s="105"/>
      <c r="G21" s="105">
        <v>20498473</v>
      </c>
      <c r="H21" s="105"/>
      <c r="I21" s="179">
        <v>567508</v>
      </c>
      <c r="J21" s="105"/>
      <c r="K21" s="105">
        <v>1932657</v>
      </c>
    </row>
    <row r="22" spans="1:11" ht="19.5" customHeight="1" x14ac:dyDescent="0.75">
      <c r="B22" s="62" t="s">
        <v>189</v>
      </c>
      <c r="C22" s="55"/>
      <c r="E22" s="129">
        <v>-20139250</v>
      </c>
      <c r="F22" s="105"/>
      <c r="G22" s="105">
        <v>-27368934</v>
      </c>
      <c r="H22" s="105"/>
      <c r="I22" s="173">
        <v>-58132050</v>
      </c>
      <c r="J22" s="105"/>
      <c r="K22" s="105">
        <v>-7329552</v>
      </c>
    </row>
    <row r="23" spans="1:11" ht="19.5" customHeight="1" x14ac:dyDescent="0.75">
      <c r="B23" s="62" t="s">
        <v>39</v>
      </c>
      <c r="C23" s="55"/>
      <c r="E23" s="128">
        <v>1017940895</v>
      </c>
      <c r="F23" s="105"/>
      <c r="G23" s="106">
        <v>675137787</v>
      </c>
      <c r="H23" s="105"/>
      <c r="I23" s="174">
        <v>171359254</v>
      </c>
      <c r="J23" s="105"/>
      <c r="K23" s="106">
        <v>63222347</v>
      </c>
    </row>
    <row r="24" spans="1:11" ht="19.5" customHeight="1" x14ac:dyDescent="0.75">
      <c r="C24" s="77"/>
      <c r="E24" s="127">
        <f>SUM(E10:E23)</f>
        <v>4846670790</v>
      </c>
      <c r="F24" s="104"/>
      <c r="G24" s="104">
        <f>SUM(G10:G23)</f>
        <v>4063323027</v>
      </c>
      <c r="H24" s="104"/>
      <c r="I24" s="127">
        <f>SUM(I10:I23)</f>
        <v>-74666316</v>
      </c>
      <c r="J24" s="104"/>
      <c r="K24" s="104">
        <f>SUM(K10:K23)</f>
        <v>339021274</v>
      </c>
    </row>
    <row r="25" spans="1:11" ht="19.5" customHeight="1" x14ac:dyDescent="0.75">
      <c r="A25" s="62" t="s">
        <v>148</v>
      </c>
      <c r="C25" s="77"/>
      <c r="E25" s="129"/>
      <c r="F25" s="105"/>
      <c r="G25" s="105"/>
      <c r="H25" s="105"/>
      <c r="I25" s="129"/>
      <c r="J25" s="105"/>
      <c r="K25" s="105"/>
    </row>
    <row r="26" spans="1:11" ht="19.5" customHeight="1" x14ac:dyDescent="0.75">
      <c r="B26" s="153" t="s">
        <v>175</v>
      </c>
      <c r="C26" s="77"/>
      <c r="E26" s="129">
        <v>0</v>
      </c>
      <c r="F26" s="105"/>
      <c r="G26" s="105">
        <v>58455000</v>
      </c>
      <c r="H26" s="105"/>
      <c r="I26" s="58" t="s">
        <v>0</v>
      </c>
      <c r="J26" s="105"/>
      <c r="K26" s="104" t="s">
        <v>0</v>
      </c>
    </row>
    <row r="27" spans="1:11" ht="19.5" customHeight="1" x14ac:dyDescent="0.75">
      <c r="B27" s="216" t="s">
        <v>176</v>
      </c>
      <c r="C27" s="55"/>
      <c r="E27" s="208">
        <v>-4063206953</v>
      </c>
      <c r="F27" s="105"/>
      <c r="G27" s="217">
        <v>-7388367647</v>
      </c>
      <c r="H27" s="105"/>
      <c r="I27" s="173">
        <v>-19398840</v>
      </c>
      <c r="J27" s="105"/>
      <c r="K27" s="105">
        <v>-5064886</v>
      </c>
    </row>
    <row r="28" spans="1:11" ht="19.5" customHeight="1" x14ac:dyDescent="0.75">
      <c r="B28" s="153" t="s">
        <v>149</v>
      </c>
      <c r="C28" s="77"/>
      <c r="E28" s="129">
        <v>-4660166</v>
      </c>
      <c r="F28" s="105"/>
      <c r="G28" s="105">
        <v>3651821</v>
      </c>
      <c r="H28" s="105"/>
      <c r="I28" s="173" t="s">
        <v>0</v>
      </c>
      <c r="J28" s="105"/>
      <c r="K28" s="104" t="s">
        <v>0</v>
      </c>
    </row>
    <row r="29" spans="1:11" ht="19.5" customHeight="1" x14ac:dyDescent="0.75">
      <c r="B29" s="216" t="s">
        <v>150</v>
      </c>
      <c r="C29" s="77"/>
      <c r="E29" s="208">
        <v>-4695944139</v>
      </c>
      <c r="F29" s="105"/>
      <c r="G29" s="217">
        <v>-2216574030</v>
      </c>
      <c r="H29" s="105"/>
      <c r="I29" s="173" t="s">
        <v>0</v>
      </c>
      <c r="J29" s="105"/>
      <c r="K29" s="104" t="s">
        <v>0</v>
      </c>
    </row>
    <row r="30" spans="1:11" ht="19.5" customHeight="1" x14ac:dyDescent="0.75">
      <c r="B30" s="153" t="s">
        <v>152</v>
      </c>
      <c r="C30" s="77"/>
      <c r="E30" s="129">
        <v>84332320</v>
      </c>
      <c r="F30" s="105"/>
      <c r="G30" s="105">
        <v>-115061230</v>
      </c>
      <c r="H30" s="105"/>
      <c r="I30" s="173">
        <v>-11465770</v>
      </c>
      <c r="J30" s="105"/>
      <c r="K30" s="105">
        <v>-941304</v>
      </c>
    </row>
    <row r="31" spans="1:11" ht="19.5" customHeight="1" x14ac:dyDescent="0.75">
      <c r="B31" s="153" t="s">
        <v>151</v>
      </c>
      <c r="C31" s="77"/>
      <c r="E31" s="129">
        <v>-2058891</v>
      </c>
      <c r="F31" s="105"/>
      <c r="G31" s="105">
        <v>-6429503</v>
      </c>
      <c r="H31" s="105"/>
      <c r="I31" s="173">
        <v>-1893109</v>
      </c>
      <c r="J31" s="105"/>
      <c r="K31" s="105" t="s">
        <v>0</v>
      </c>
    </row>
    <row r="32" spans="1:11" ht="19.5" customHeight="1" x14ac:dyDescent="0.75">
      <c r="B32" s="153" t="s">
        <v>171</v>
      </c>
      <c r="C32" s="77"/>
      <c r="E32" s="129">
        <v>3570114450</v>
      </c>
      <c r="F32" s="105"/>
      <c r="G32" s="105">
        <v>5223850535</v>
      </c>
      <c r="H32" s="105"/>
      <c r="I32" s="173">
        <v>31823869</v>
      </c>
      <c r="J32" s="105"/>
      <c r="K32" s="105">
        <v>4362500</v>
      </c>
    </row>
    <row r="33" spans="1:11" ht="19.5" customHeight="1" x14ac:dyDescent="0.75">
      <c r="B33" s="153" t="s">
        <v>153</v>
      </c>
      <c r="C33" s="77"/>
      <c r="E33" s="129">
        <v>38151914</v>
      </c>
      <c r="F33" s="105"/>
      <c r="G33" s="105">
        <v>-18372794</v>
      </c>
      <c r="H33" s="105"/>
      <c r="I33" s="173">
        <v>458148</v>
      </c>
      <c r="J33" s="105"/>
      <c r="K33" s="105">
        <v>654908</v>
      </c>
    </row>
    <row r="34" spans="1:11" ht="19.5" customHeight="1" x14ac:dyDescent="0.75">
      <c r="B34" s="153" t="s">
        <v>154</v>
      </c>
      <c r="C34" s="77"/>
      <c r="E34" s="127">
        <v>-3122065</v>
      </c>
      <c r="F34" s="104"/>
      <c r="G34" s="104">
        <v>-452642</v>
      </c>
      <c r="H34" s="105"/>
      <c r="I34" s="173" t="s">
        <v>0</v>
      </c>
      <c r="J34" s="105"/>
      <c r="K34" s="105" t="s">
        <v>0</v>
      </c>
    </row>
    <row r="35" spans="1:11" ht="19.5" customHeight="1" x14ac:dyDescent="0.75">
      <c r="B35" s="153" t="s">
        <v>172</v>
      </c>
      <c r="C35" s="77"/>
      <c r="E35" s="128">
        <v>-4726631</v>
      </c>
      <c r="F35" s="104"/>
      <c r="G35" s="106">
        <v>-12097645</v>
      </c>
      <c r="H35" s="104"/>
      <c r="I35" s="174" t="s">
        <v>0</v>
      </c>
      <c r="J35" s="104"/>
      <c r="K35" s="106" t="s">
        <v>0</v>
      </c>
    </row>
    <row r="36" spans="1:11" ht="6" customHeight="1" x14ac:dyDescent="0.75">
      <c r="B36" s="63"/>
      <c r="C36" s="77"/>
      <c r="E36" s="127"/>
      <c r="F36" s="104"/>
      <c r="G36" s="104"/>
      <c r="H36" s="104"/>
      <c r="I36" s="127"/>
      <c r="J36" s="104"/>
      <c r="K36" s="104"/>
    </row>
    <row r="37" spans="1:11" ht="19.5" customHeight="1" x14ac:dyDescent="0.75">
      <c r="A37" s="147" t="s">
        <v>250</v>
      </c>
      <c r="C37" s="70"/>
      <c r="E37" s="127">
        <f>SUM(E24:E35)</f>
        <v>-234449371</v>
      </c>
      <c r="F37" s="105"/>
      <c r="G37" s="104">
        <f>SUM(G24:G35)</f>
        <v>-408075108</v>
      </c>
      <c r="H37" s="105"/>
      <c r="I37" s="127">
        <f>SUM(I24:I35)</f>
        <v>-75142018</v>
      </c>
      <c r="J37" s="105"/>
      <c r="K37" s="105">
        <f>SUM(K24:K35)</f>
        <v>338032492</v>
      </c>
    </row>
    <row r="38" spans="1:11" ht="19.5" customHeight="1" x14ac:dyDescent="0.75">
      <c r="A38" s="62"/>
      <c r="B38" s="62" t="s">
        <v>185</v>
      </c>
      <c r="C38" s="77"/>
      <c r="D38" s="75"/>
      <c r="E38" s="129">
        <v>5732288</v>
      </c>
      <c r="F38" s="105"/>
      <c r="G38" s="105">
        <v>17216390</v>
      </c>
      <c r="H38" s="105"/>
      <c r="I38" s="173">
        <v>4664700</v>
      </c>
      <c r="J38" s="105"/>
      <c r="K38" s="105">
        <v>40557</v>
      </c>
    </row>
    <row r="39" spans="1:11" ht="19.5" customHeight="1" x14ac:dyDescent="0.75">
      <c r="A39" s="62"/>
      <c r="B39" s="62" t="s">
        <v>182</v>
      </c>
      <c r="C39" s="77"/>
      <c r="E39" s="129">
        <v>-859418319</v>
      </c>
      <c r="F39" s="105"/>
      <c r="G39" s="105">
        <v>-606991127</v>
      </c>
      <c r="H39" s="105"/>
      <c r="I39" s="173">
        <v>-104833224</v>
      </c>
      <c r="J39" s="105"/>
      <c r="K39" s="104">
        <v>-12353913</v>
      </c>
    </row>
    <row r="40" spans="1:11" ht="19.5" customHeight="1" x14ac:dyDescent="0.75">
      <c r="A40" s="62"/>
      <c r="B40" s="62" t="s">
        <v>183</v>
      </c>
      <c r="C40" s="77"/>
      <c r="E40" s="128">
        <v>-710433188</v>
      </c>
      <c r="F40" s="105"/>
      <c r="G40" s="106">
        <v>-224641722</v>
      </c>
      <c r="H40" s="105"/>
      <c r="I40" s="128">
        <v>0</v>
      </c>
      <c r="J40" s="105"/>
      <c r="K40" s="106" t="s">
        <v>0</v>
      </c>
    </row>
    <row r="41" spans="1:11" ht="6" customHeight="1" x14ac:dyDescent="0.75">
      <c r="A41" s="151"/>
      <c r="B41" s="63"/>
      <c r="C41" s="77"/>
      <c r="E41" s="127"/>
      <c r="F41" s="104"/>
      <c r="G41" s="104"/>
      <c r="H41" s="104"/>
      <c r="I41" s="127"/>
      <c r="J41" s="104"/>
      <c r="K41" s="104"/>
    </row>
    <row r="42" spans="1:11" ht="19.5" customHeight="1" x14ac:dyDescent="0.75">
      <c r="A42" s="207" t="s">
        <v>173</v>
      </c>
      <c r="B42" s="206"/>
      <c r="C42" s="70"/>
      <c r="E42" s="128">
        <f>SUM(E38:E40)+E37</f>
        <v>-1798568590</v>
      </c>
      <c r="F42" s="105"/>
      <c r="G42" s="106">
        <f>SUM(G38:G40)+G37</f>
        <v>-1222491567</v>
      </c>
      <c r="H42" s="105"/>
      <c r="I42" s="128">
        <f>SUM(I38:I40)+I37</f>
        <v>-175310542</v>
      </c>
      <c r="J42" s="105"/>
      <c r="K42" s="106">
        <f>SUM(K38:K40)+K37</f>
        <v>325719136</v>
      </c>
    </row>
    <row r="43" spans="1:11" ht="19.5" customHeight="1" x14ac:dyDescent="0.75">
      <c r="A43" s="185"/>
      <c r="C43" s="70"/>
      <c r="E43" s="104"/>
      <c r="F43" s="105"/>
      <c r="G43" s="104"/>
      <c r="H43" s="105"/>
      <c r="I43" s="104"/>
      <c r="J43" s="105"/>
      <c r="K43" s="104"/>
    </row>
    <row r="44" spans="1:11" ht="19.5" customHeight="1" x14ac:dyDescent="0.75">
      <c r="A44" s="185"/>
      <c r="C44" s="70"/>
      <c r="E44" s="104"/>
      <c r="F44" s="105"/>
      <c r="G44" s="104"/>
      <c r="H44" s="105"/>
      <c r="I44" s="104"/>
      <c r="J44" s="105"/>
      <c r="K44" s="104"/>
    </row>
    <row r="45" spans="1:11" ht="19.5" customHeight="1" x14ac:dyDescent="0.75">
      <c r="A45" s="185"/>
      <c r="C45" s="70"/>
      <c r="E45" s="104"/>
      <c r="F45" s="105"/>
      <c r="G45" s="104"/>
      <c r="H45" s="105"/>
      <c r="I45" s="104"/>
      <c r="J45" s="105"/>
      <c r="K45" s="104"/>
    </row>
    <row r="46" spans="1:11" ht="19.5" customHeight="1" x14ac:dyDescent="0.75">
      <c r="A46" s="185"/>
      <c r="C46" s="70"/>
      <c r="E46" s="104"/>
      <c r="F46" s="105"/>
      <c r="G46" s="104"/>
      <c r="H46" s="105"/>
      <c r="I46" s="104"/>
      <c r="J46" s="105"/>
      <c r="K46" s="104"/>
    </row>
    <row r="47" spans="1:11" ht="19.5" customHeight="1" x14ac:dyDescent="0.75">
      <c r="A47" s="185"/>
      <c r="C47" s="70"/>
      <c r="E47" s="104"/>
      <c r="F47" s="105"/>
      <c r="G47" s="104"/>
      <c r="H47" s="105"/>
      <c r="I47" s="104"/>
      <c r="J47" s="105"/>
      <c r="K47" s="104"/>
    </row>
    <row r="48" spans="1:11" ht="19.5" customHeight="1" x14ac:dyDescent="0.75">
      <c r="A48" s="185"/>
      <c r="C48" s="70"/>
      <c r="E48" s="104"/>
      <c r="F48" s="105"/>
      <c r="G48" s="104"/>
      <c r="H48" s="105"/>
      <c r="I48" s="104"/>
      <c r="J48" s="105"/>
      <c r="K48" s="104"/>
    </row>
    <row r="49" spans="1:11" ht="15" customHeight="1" x14ac:dyDescent="0.75">
      <c r="A49" s="185"/>
      <c r="C49" s="70"/>
      <c r="E49" s="104"/>
      <c r="F49" s="105"/>
      <c r="G49" s="104"/>
      <c r="H49" s="105"/>
      <c r="I49" s="104"/>
      <c r="J49" s="105"/>
      <c r="K49" s="104"/>
    </row>
    <row r="50" spans="1:11" ht="22" customHeight="1" x14ac:dyDescent="0.75">
      <c r="A50" s="97" t="s">
        <v>105</v>
      </c>
      <c r="B50" s="97"/>
      <c r="C50" s="121"/>
      <c r="D50" s="122"/>
      <c r="E50" s="123"/>
      <c r="F50" s="122"/>
      <c r="G50" s="124"/>
      <c r="H50" s="97"/>
      <c r="I50" s="97"/>
      <c r="J50" s="97"/>
      <c r="K50" s="97"/>
    </row>
    <row r="51" spans="1:11" ht="19" customHeight="1" x14ac:dyDescent="0.75">
      <c r="A51" s="69" t="s">
        <v>132</v>
      </c>
      <c r="B51" s="69"/>
    </row>
    <row r="52" spans="1:11" ht="19" customHeight="1" x14ac:dyDescent="0.75">
      <c r="A52" s="100" t="s">
        <v>225</v>
      </c>
      <c r="B52" s="100"/>
    </row>
    <row r="53" spans="1:11" ht="19" customHeight="1" x14ac:dyDescent="0.75">
      <c r="A53" s="120" t="s">
        <v>237</v>
      </c>
      <c r="B53" s="120"/>
      <c r="C53" s="121"/>
      <c r="D53" s="122"/>
      <c r="E53" s="123"/>
      <c r="F53" s="122"/>
      <c r="G53" s="124"/>
      <c r="H53" s="97"/>
      <c r="I53" s="97"/>
      <c r="J53" s="97"/>
      <c r="K53" s="97"/>
    </row>
    <row r="54" spans="1:11" ht="13.75" customHeight="1" x14ac:dyDescent="0.75">
      <c r="A54" s="151"/>
    </row>
    <row r="55" spans="1:11" ht="17.5" customHeight="1" x14ac:dyDescent="0.75">
      <c r="A55" s="148"/>
      <c r="E55" s="198" t="s">
        <v>31</v>
      </c>
      <c r="F55" s="198"/>
      <c r="G55" s="198"/>
      <c r="H55" s="180"/>
      <c r="I55" s="198" t="s">
        <v>35</v>
      </c>
      <c r="J55" s="198"/>
      <c r="K55" s="198"/>
    </row>
    <row r="56" spans="1:11" ht="18.649999999999999" customHeight="1" x14ac:dyDescent="0.75">
      <c r="A56" s="149"/>
      <c r="E56" s="181" t="s">
        <v>233</v>
      </c>
      <c r="F56" s="182"/>
      <c r="G56" s="181" t="s">
        <v>233</v>
      </c>
      <c r="H56" s="182"/>
      <c r="I56" s="181" t="s">
        <v>233</v>
      </c>
      <c r="J56" s="182"/>
      <c r="K56" s="181" t="s">
        <v>233</v>
      </c>
    </row>
    <row r="57" spans="1:11" ht="18.649999999999999" customHeight="1" x14ac:dyDescent="0.75">
      <c r="A57" s="149"/>
      <c r="E57" s="182" t="s">
        <v>51</v>
      </c>
      <c r="F57" s="182"/>
      <c r="G57" s="182" t="s">
        <v>48</v>
      </c>
      <c r="H57" s="182"/>
      <c r="I57" s="182" t="s">
        <v>51</v>
      </c>
      <c r="J57" s="182"/>
      <c r="K57" s="182" t="s">
        <v>48</v>
      </c>
    </row>
    <row r="58" spans="1:11" ht="18.649999999999999" customHeight="1" x14ac:dyDescent="0.75">
      <c r="A58" s="151"/>
      <c r="C58" s="183" t="s">
        <v>4</v>
      </c>
      <c r="D58" s="75"/>
      <c r="E58" s="184" t="s">
        <v>104</v>
      </c>
      <c r="F58" s="182"/>
      <c r="G58" s="184" t="s">
        <v>104</v>
      </c>
      <c r="H58" s="182"/>
      <c r="I58" s="184" t="s">
        <v>104</v>
      </c>
      <c r="J58" s="182"/>
      <c r="K58" s="184" t="s">
        <v>104</v>
      </c>
    </row>
    <row r="59" spans="1:11" ht="6" customHeight="1" x14ac:dyDescent="0.75">
      <c r="A59" s="151"/>
      <c r="B59" s="69"/>
      <c r="C59" s="61"/>
      <c r="D59" s="75"/>
      <c r="E59" s="192"/>
      <c r="F59" s="75"/>
      <c r="G59" s="75"/>
      <c r="I59" s="192"/>
      <c r="J59" s="193"/>
      <c r="K59" s="75"/>
    </row>
    <row r="60" spans="1:11" ht="18.649999999999999" customHeight="1" x14ac:dyDescent="0.75">
      <c r="A60" s="69" t="s">
        <v>24</v>
      </c>
      <c r="C60" s="79"/>
      <c r="D60" s="75"/>
      <c r="E60" s="134"/>
      <c r="F60" s="80"/>
      <c r="H60" s="72"/>
      <c r="I60" s="134"/>
      <c r="J60" s="80"/>
      <c r="K60" s="82"/>
    </row>
    <row r="61" spans="1:11" ht="18.649999999999999" customHeight="1" x14ac:dyDescent="0.75">
      <c r="A61" s="62" t="s">
        <v>187</v>
      </c>
      <c r="C61" s="73"/>
      <c r="E61" s="127">
        <v>46123253</v>
      </c>
      <c r="F61" s="105"/>
      <c r="G61" s="104">
        <v>-81145989</v>
      </c>
      <c r="H61" s="105"/>
      <c r="I61" s="173">
        <v>0</v>
      </c>
      <c r="J61" s="105"/>
      <c r="K61" s="104">
        <v>0</v>
      </c>
    </row>
    <row r="62" spans="1:11" ht="18.649999999999999" customHeight="1" x14ac:dyDescent="0.75">
      <c r="A62" s="62" t="s">
        <v>204</v>
      </c>
      <c r="C62" s="83">
        <v>10</v>
      </c>
      <c r="E62" s="127">
        <v>0</v>
      </c>
      <c r="F62" s="105"/>
      <c r="G62" s="104">
        <v>0</v>
      </c>
      <c r="H62" s="105"/>
      <c r="I62" s="173">
        <v>-999800</v>
      </c>
      <c r="J62" s="105"/>
      <c r="K62" s="104">
        <v>-10200</v>
      </c>
    </row>
    <row r="63" spans="1:11" ht="18.649999999999999" customHeight="1" x14ac:dyDescent="0.75">
      <c r="A63" s="62" t="s">
        <v>224</v>
      </c>
      <c r="C63" s="83"/>
      <c r="E63" s="127">
        <v>-57591993</v>
      </c>
      <c r="F63" s="105"/>
      <c r="G63" s="104">
        <v>-109900000</v>
      </c>
      <c r="H63" s="105"/>
      <c r="I63" s="173">
        <v>-4993000000</v>
      </c>
      <c r="J63" s="105"/>
      <c r="K63" s="104">
        <v>-2065000000</v>
      </c>
    </row>
    <row r="64" spans="1:11" ht="18.649999999999999" customHeight="1" x14ac:dyDescent="0.75">
      <c r="A64" s="62" t="s">
        <v>205</v>
      </c>
      <c r="C64" s="83"/>
      <c r="E64" s="127">
        <v>0</v>
      </c>
      <c r="F64" s="105"/>
      <c r="G64" s="104">
        <v>0</v>
      </c>
      <c r="H64" s="105"/>
      <c r="I64" s="173">
        <v>1018000000</v>
      </c>
      <c r="J64" s="105"/>
      <c r="K64" s="104">
        <v>0</v>
      </c>
    </row>
    <row r="65" spans="1:11" ht="18.649999999999999" customHeight="1" x14ac:dyDescent="0.75">
      <c r="A65" s="62" t="s">
        <v>214</v>
      </c>
      <c r="C65" s="83" t="s">
        <v>216</v>
      </c>
      <c r="E65" s="127">
        <v>18000000</v>
      </c>
      <c r="F65" s="105"/>
      <c r="G65" s="104">
        <v>2000000</v>
      </c>
      <c r="H65" s="105"/>
      <c r="I65" s="173">
        <v>0</v>
      </c>
      <c r="J65" s="105"/>
      <c r="K65" s="104">
        <v>0</v>
      </c>
    </row>
    <row r="66" spans="1:11" ht="18.649999999999999" customHeight="1" x14ac:dyDescent="0.75">
      <c r="A66" s="62" t="s">
        <v>196</v>
      </c>
      <c r="C66" s="83"/>
      <c r="E66" s="127">
        <v>0</v>
      </c>
      <c r="F66" s="105"/>
      <c r="G66" s="104">
        <v>1875000</v>
      </c>
      <c r="H66" s="105"/>
      <c r="I66" s="173">
        <v>0</v>
      </c>
      <c r="J66" s="105"/>
      <c r="K66" s="104">
        <v>0</v>
      </c>
    </row>
    <row r="67" spans="1:11" ht="18.649999999999999" customHeight="1" x14ac:dyDescent="0.75">
      <c r="A67" s="62" t="s">
        <v>251</v>
      </c>
      <c r="E67" s="127">
        <v>1944835</v>
      </c>
      <c r="F67" s="105"/>
      <c r="G67" s="104">
        <v>-308682</v>
      </c>
      <c r="H67" s="105"/>
      <c r="I67" s="173">
        <v>0</v>
      </c>
      <c r="J67" s="105"/>
      <c r="K67" s="104">
        <v>0</v>
      </c>
    </row>
    <row r="68" spans="1:11" ht="18.649999999999999" customHeight="1" x14ac:dyDescent="0.75">
      <c r="A68" s="62" t="s">
        <v>177</v>
      </c>
      <c r="C68" s="83"/>
      <c r="E68" s="127">
        <v>-181971588</v>
      </c>
      <c r="F68" s="105"/>
      <c r="G68" s="104">
        <v>-171128318</v>
      </c>
      <c r="H68" s="105"/>
      <c r="I68" s="173">
        <v>-24440139</v>
      </c>
      <c r="J68" s="105"/>
      <c r="K68" s="104">
        <v>0</v>
      </c>
    </row>
    <row r="69" spans="1:11" ht="18.649999999999999" customHeight="1" x14ac:dyDescent="0.75">
      <c r="A69" s="62" t="s">
        <v>100</v>
      </c>
      <c r="C69" s="83"/>
      <c r="E69" s="128">
        <v>-195888</v>
      </c>
      <c r="F69" s="105"/>
      <c r="G69" s="106">
        <v>0</v>
      </c>
      <c r="H69" s="105"/>
      <c r="I69" s="174">
        <v>0</v>
      </c>
      <c r="J69" s="105"/>
      <c r="K69" s="106">
        <v>0</v>
      </c>
    </row>
    <row r="70" spans="1:11" ht="6" customHeight="1" x14ac:dyDescent="0.75">
      <c r="A70" s="152"/>
      <c r="B70" s="63"/>
      <c r="C70" s="83"/>
      <c r="E70" s="127"/>
      <c r="F70" s="104"/>
      <c r="G70" s="104"/>
      <c r="H70" s="104"/>
      <c r="I70" s="127"/>
      <c r="J70" s="104"/>
      <c r="K70" s="104"/>
    </row>
    <row r="71" spans="1:11" ht="18.649999999999999" customHeight="1" x14ac:dyDescent="0.75">
      <c r="A71" s="62" t="s">
        <v>206</v>
      </c>
      <c r="E71" s="128">
        <f>SUM(E61:E69)</f>
        <v>-173691381</v>
      </c>
      <c r="F71" s="105"/>
      <c r="G71" s="106">
        <f>SUM(G61:G69)</f>
        <v>-358607989</v>
      </c>
      <c r="H71" s="105"/>
      <c r="I71" s="128">
        <f>SUM(I61:I69)</f>
        <v>-4000439939</v>
      </c>
      <c r="J71" s="105"/>
      <c r="K71" s="106">
        <f>SUM(K61:K69)</f>
        <v>-2065010200</v>
      </c>
    </row>
    <row r="72" spans="1:11" ht="18.649999999999999" customHeight="1" x14ac:dyDescent="0.75">
      <c r="B72" s="63"/>
      <c r="E72" s="127"/>
      <c r="F72" s="105"/>
      <c r="G72" s="104"/>
      <c r="H72" s="105"/>
      <c r="I72" s="127"/>
      <c r="J72" s="105"/>
      <c r="K72" s="104"/>
    </row>
    <row r="73" spans="1:11" ht="18.649999999999999" customHeight="1" x14ac:dyDescent="0.75">
      <c r="A73" s="219" t="s">
        <v>25</v>
      </c>
      <c r="B73" s="204"/>
      <c r="C73" s="83"/>
      <c r="D73" s="75"/>
      <c r="E73" s="129"/>
      <c r="F73" s="105"/>
      <c r="G73" s="105"/>
      <c r="H73" s="105"/>
      <c r="I73" s="129"/>
      <c r="J73" s="105"/>
      <c r="K73" s="105"/>
    </row>
    <row r="74" spans="1:11" ht="18.649999999999999" customHeight="1" x14ac:dyDescent="0.75">
      <c r="A74" s="62" t="s">
        <v>227</v>
      </c>
      <c r="C74" s="83"/>
      <c r="D74" s="75"/>
      <c r="E74" s="127">
        <v>7141851802</v>
      </c>
      <c r="F74" s="105"/>
      <c r="G74" s="104">
        <v>4761499931</v>
      </c>
      <c r="H74" s="105"/>
      <c r="I74" s="173">
        <v>0</v>
      </c>
      <c r="J74" s="105"/>
      <c r="K74" s="104">
        <v>0</v>
      </c>
    </row>
    <row r="75" spans="1:11" ht="18.649999999999999" customHeight="1" x14ac:dyDescent="0.75">
      <c r="A75" s="147" t="s">
        <v>228</v>
      </c>
      <c r="C75" s="83"/>
      <c r="D75" s="75"/>
      <c r="E75" s="127">
        <v>-6094300334</v>
      </c>
      <c r="F75" s="105"/>
      <c r="G75" s="104">
        <v>-9430696755</v>
      </c>
      <c r="H75" s="105"/>
      <c r="I75" s="173">
        <v>0</v>
      </c>
      <c r="J75" s="105"/>
      <c r="K75" s="104">
        <v>0</v>
      </c>
    </row>
    <row r="76" spans="1:11" ht="18.649999999999999" customHeight="1" x14ac:dyDescent="0.75">
      <c r="A76" s="62" t="s">
        <v>207</v>
      </c>
      <c r="C76" s="83"/>
      <c r="E76" s="127">
        <v>0</v>
      </c>
      <c r="F76" s="105"/>
      <c r="G76" s="104">
        <v>0</v>
      </c>
      <c r="H76" s="105"/>
      <c r="I76" s="173" t="s">
        <v>0</v>
      </c>
      <c r="J76" s="105"/>
      <c r="K76" s="104">
        <v>18000000</v>
      </c>
    </row>
    <row r="77" spans="1:11" ht="18.649999999999999" customHeight="1" x14ac:dyDescent="0.75">
      <c r="A77" s="62" t="s">
        <v>219</v>
      </c>
      <c r="C77" s="83"/>
      <c r="E77" s="127">
        <v>0</v>
      </c>
      <c r="F77" s="105"/>
      <c r="G77" s="104">
        <v>0</v>
      </c>
      <c r="H77" s="105"/>
      <c r="I77" s="173" t="s">
        <v>0</v>
      </c>
      <c r="J77" s="105"/>
      <c r="K77" s="104">
        <v>-265807041</v>
      </c>
    </row>
    <row r="78" spans="1:11" ht="18.649999999999999" customHeight="1" x14ac:dyDescent="0.75">
      <c r="A78" s="62" t="s">
        <v>208</v>
      </c>
      <c r="C78" s="83"/>
      <c r="E78" s="127">
        <v>0</v>
      </c>
      <c r="F78" s="105"/>
      <c r="G78" s="104">
        <v>415000000</v>
      </c>
      <c r="H78" s="105"/>
      <c r="I78" s="127">
        <v>0</v>
      </c>
      <c r="J78" s="105"/>
      <c r="K78" s="104">
        <v>55000000</v>
      </c>
    </row>
    <row r="79" spans="1:11" ht="18.649999999999999" customHeight="1" x14ac:dyDescent="0.75">
      <c r="A79" s="62" t="s">
        <v>220</v>
      </c>
      <c r="C79" s="83"/>
      <c r="E79" s="127">
        <v>-576577812</v>
      </c>
      <c r="F79" s="105"/>
      <c r="G79" s="104">
        <v>-309035908</v>
      </c>
      <c r="H79" s="105"/>
      <c r="I79" s="173">
        <v>-207433368</v>
      </c>
      <c r="J79" s="105"/>
      <c r="K79" s="104">
        <v>-70000000</v>
      </c>
    </row>
    <row r="80" spans="1:11" ht="18.649999999999999" customHeight="1" x14ac:dyDescent="0.75">
      <c r="A80" s="62" t="s">
        <v>238</v>
      </c>
      <c r="C80" s="83"/>
      <c r="E80" s="127">
        <v>0</v>
      </c>
      <c r="F80" s="105"/>
      <c r="G80" s="104">
        <v>-28000000</v>
      </c>
      <c r="H80" s="105"/>
      <c r="I80" s="173" t="s">
        <v>0</v>
      </c>
      <c r="J80" s="105"/>
      <c r="K80" s="104">
        <v>0</v>
      </c>
    </row>
    <row r="81" spans="1:11" ht="18.649999999999999" customHeight="1" x14ac:dyDescent="0.75">
      <c r="A81" s="62" t="s">
        <v>243</v>
      </c>
      <c r="C81" s="83"/>
      <c r="E81" s="127">
        <v>1959738</v>
      </c>
      <c r="F81" s="105"/>
      <c r="G81" s="104">
        <v>0</v>
      </c>
      <c r="H81" s="105"/>
      <c r="I81" s="173">
        <v>0</v>
      </c>
      <c r="J81" s="105"/>
      <c r="K81" s="104">
        <v>0</v>
      </c>
    </row>
    <row r="82" spans="1:11" ht="18.649999999999999" customHeight="1" x14ac:dyDescent="0.75">
      <c r="A82" s="62" t="s">
        <v>221</v>
      </c>
      <c r="C82" s="83"/>
      <c r="E82" s="127">
        <v>0</v>
      </c>
      <c r="F82" s="105"/>
      <c r="G82" s="104">
        <v>-24000000</v>
      </c>
      <c r="H82" s="105"/>
      <c r="I82" s="173" t="s">
        <v>0</v>
      </c>
      <c r="J82" s="105"/>
      <c r="K82" s="104">
        <v>0</v>
      </c>
    </row>
    <row r="83" spans="1:11" ht="18.649999999999999" customHeight="1" x14ac:dyDescent="0.75">
      <c r="A83" s="62" t="s">
        <v>213</v>
      </c>
      <c r="C83" s="83"/>
      <c r="E83" s="127">
        <v>0</v>
      </c>
      <c r="F83" s="105"/>
      <c r="G83" s="104">
        <v>4634426085</v>
      </c>
      <c r="H83" s="105"/>
      <c r="I83" s="173">
        <v>0</v>
      </c>
      <c r="J83" s="105"/>
      <c r="K83" s="104">
        <v>0</v>
      </c>
    </row>
    <row r="84" spans="1:11" ht="18.649999999999999" customHeight="1" x14ac:dyDescent="0.75">
      <c r="A84" s="62" t="s">
        <v>222</v>
      </c>
      <c r="C84" s="83" t="s">
        <v>200</v>
      </c>
      <c r="E84" s="127">
        <v>-3376848337</v>
      </c>
      <c r="F84" s="105"/>
      <c r="G84" s="104">
        <v>-1120403790</v>
      </c>
      <c r="H84" s="105"/>
      <c r="I84" s="173">
        <v>-8978847</v>
      </c>
      <c r="J84" s="105"/>
      <c r="K84" s="104">
        <v>-11250000</v>
      </c>
    </row>
    <row r="85" spans="1:11" ht="18.649999999999999" customHeight="1" x14ac:dyDescent="0.75">
      <c r="A85" s="62" t="s">
        <v>223</v>
      </c>
      <c r="C85" s="83"/>
      <c r="E85" s="127">
        <v>0</v>
      </c>
      <c r="F85" s="105"/>
      <c r="G85" s="104">
        <v>0</v>
      </c>
      <c r="H85" s="105"/>
      <c r="I85" s="173">
        <v>-120000000</v>
      </c>
      <c r="J85" s="105"/>
      <c r="K85" s="104">
        <v>-195000000</v>
      </c>
    </row>
    <row r="86" spans="1:11" ht="18.649999999999999" customHeight="1" x14ac:dyDescent="0.75">
      <c r="A86" s="62" t="s">
        <v>47</v>
      </c>
      <c r="C86" s="83" t="s">
        <v>198</v>
      </c>
      <c r="E86" s="127">
        <v>-77326386</v>
      </c>
      <c r="F86" s="105"/>
      <c r="G86" s="104">
        <v>-61770458</v>
      </c>
      <c r="H86" s="105"/>
      <c r="I86" s="127">
        <v>-8108454</v>
      </c>
      <c r="J86" s="105"/>
      <c r="K86" s="104">
        <v>0</v>
      </c>
    </row>
    <row r="87" spans="1:11" ht="18.649999999999999" customHeight="1" x14ac:dyDescent="0.75">
      <c r="A87" s="62" t="s">
        <v>101</v>
      </c>
      <c r="C87" s="83"/>
      <c r="E87" s="127">
        <v>0</v>
      </c>
      <c r="F87" s="105"/>
      <c r="G87" s="104">
        <v>267000000</v>
      </c>
      <c r="H87" s="105"/>
      <c r="I87" s="173">
        <v>0</v>
      </c>
      <c r="J87" s="105"/>
      <c r="K87" s="104">
        <v>0</v>
      </c>
    </row>
    <row r="88" spans="1:11" ht="18.649999999999999" customHeight="1" x14ac:dyDescent="0.75">
      <c r="A88" s="62" t="s">
        <v>218</v>
      </c>
      <c r="C88" s="83" t="s">
        <v>193</v>
      </c>
      <c r="E88" s="127">
        <v>-145000000</v>
      </c>
      <c r="F88" s="105"/>
      <c r="G88" s="104">
        <v>0</v>
      </c>
      <c r="H88" s="105"/>
      <c r="I88" s="173">
        <v>0</v>
      </c>
      <c r="J88" s="105"/>
      <c r="K88" s="104">
        <v>0</v>
      </c>
    </row>
    <row r="89" spans="1:11" ht="18.649999999999999" customHeight="1" x14ac:dyDescent="0.75">
      <c r="A89" s="62" t="s">
        <v>217</v>
      </c>
      <c r="B89" s="199"/>
      <c r="C89" s="83"/>
      <c r="E89" s="128">
        <v>4477072087</v>
      </c>
      <c r="F89" s="105"/>
      <c r="G89" s="106">
        <v>2241000000</v>
      </c>
      <c r="H89" s="105"/>
      <c r="I89" s="174">
        <v>4477072087</v>
      </c>
      <c r="J89" s="105"/>
      <c r="K89" s="106">
        <v>2241000000</v>
      </c>
    </row>
    <row r="90" spans="1:11" ht="6" customHeight="1" x14ac:dyDescent="0.75">
      <c r="A90" s="151"/>
      <c r="B90" s="63"/>
      <c r="C90" s="83"/>
      <c r="E90" s="127"/>
      <c r="F90" s="104"/>
      <c r="G90" s="104"/>
      <c r="H90" s="104"/>
      <c r="I90" s="127"/>
      <c r="J90" s="104"/>
      <c r="K90" s="104"/>
    </row>
    <row r="91" spans="1:11" ht="18.649999999999999" customHeight="1" x14ac:dyDescent="0.75">
      <c r="A91" s="62" t="s">
        <v>252</v>
      </c>
      <c r="C91" s="70"/>
      <c r="E91" s="128">
        <f>SUM(E74:E89)</f>
        <v>1350830758</v>
      </c>
      <c r="F91" s="104"/>
      <c r="G91" s="106">
        <f>SUM(G74:G89)</f>
        <v>1345019105</v>
      </c>
      <c r="H91" s="104"/>
      <c r="I91" s="128">
        <f>SUM(I74:I89)</f>
        <v>4132551418</v>
      </c>
      <c r="J91" s="105"/>
      <c r="K91" s="106">
        <f>SUM(K74:K89)</f>
        <v>1771942959</v>
      </c>
    </row>
    <row r="92" spans="1:11" ht="18.649999999999999" customHeight="1" x14ac:dyDescent="0.75">
      <c r="A92" s="151"/>
      <c r="B92" s="118"/>
      <c r="C92" s="70"/>
      <c r="E92" s="127"/>
      <c r="F92" s="104"/>
      <c r="G92" s="104"/>
      <c r="H92" s="104"/>
      <c r="I92" s="127"/>
      <c r="J92" s="105"/>
      <c r="K92" s="104"/>
    </row>
    <row r="93" spans="1:11" ht="18.649999999999999" customHeight="1" x14ac:dyDescent="0.75">
      <c r="A93" s="154" t="s">
        <v>174</v>
      </c>
      <c r="E93" s="129">
        <f>E42+E71+E91</f>
        <v>-621429213</v>
      </c>
      <c r="F93" s="105"/>
      <c r="G93" s="105">
        <f>G42+G71+G91</f>
        <v>-236080451</v>
      </c>
      <c r="H93" s="105"/>
      <c r="I93" s="129">
        <f>I42+I71+I91</f>
        <v>-43199063</v>
      </c>
      <c r="J93" s="105"/>
      <c r="K93" s="105">
        <f>K42+K71+K91</f>
        <v>32651895</v>
      </c>
    </row>
    <row r="94" spans="1:11" ht="18.649999999999999" customHeight="1" x14ac:dyDescent="0.75">
      <c r="A94" s="62" t="s">
        <v>155</v>
      </c>
      <c r="E94" s="129">
        <v>1029477632</v>
      </c>
      <c r="F94" s="105"/>
      <c r="G94" s="105">
        <v>1156029841</v>
      </c>
      <c r="H94" s="105"/>
      <c r="I94" s="172">
        <v>45589581</v>
      </c>
      <c r="J94" s="105"/>
      <c r="K94" s="105">
        <v>5963842</v>
      </c>
    </row>
    <row r="95" spans="1:11" ht="18.649999999999999" customHeight="1" x14ac:dyDescent="0.75">
      <c r="A95" s="62" t="s">
        <v>239</v>
      </c>
      <c r="E95" s="128">
        <v>45432203</v>
      </c>
      <c r="F95" s="105"/>
      <c r="G95" s="106">
        <v>214808883</v>
      </c>
      <c r="H95" s="105"/>
      <c r="I95" s="171">
        <v>0</v>
      </c>
      <c r="J95" s="105"/>
      <c r="K95" s="106">
        <v>0</v>
      </c>
    </row>
    <row r="96" spans="1:11" ht="4.4000000000000004" customHeight="1" x14ac:dyDescent="0.75">
      <c r="A96" s="152"/>
      <c r="E96" s="127"/>
      <c r="F96" s="104"/>
      <c r="G96" s="104"/>
      <c r="H96" s="104"/>
      <c r="I96" s="127"/>
      <c r="J96" s="104"/>
      <c r="K96" s="104"/>
    </row>
    <row r="97" spans="1:11" ht="18.649999999999999" customHeight="1" thickBot="1" x14ac:dyDescent="0.8">
      <c r="A97" s="69" t="s">
        <v>156</v>
      </c>
      <c r="C97" s="83"/>
      <c r="E97" s="130">
        <f>SUM(E93:E95)</f>
        <v>453480622</v>
      </c>
      <c r="F97" s="104"/>
      <c r="G97" s="108">
        <f>SUM(G93:G95)</f>
        <v>1134758273</v>
      </c>
      <c r="H97" s="104"/>
      <c r="I97" s="130">
        <f>SUM(I93:I95)</f>
        <v>2390518</v>
      </c>
      <c r="J97" s="105"/>
      <c r="K97" s="108">
        <f>SUM(K93:K95)</f>
        <v>38615737</v>
      </c>
    </row>
    <row r="98" spans="1:11" ht="18.649999999999999" customHeight="1" thickTop="1" x14ac:dyDescent="0.75">
      <c r="A98" s="69"/>
      <c r="C98" s="83"/>
      <c r="E98" s="127"/>
      <c r="F98" s="104"/>
      <c r="G98" s="104"/>
      <c r="H98" s="104"/>
      <c r="I98" s="127"/>
      <c r="J98" s="105"/>
      <c r="K98" s="104"/>
    </row>
    <row r="99" spans="1:11" ht="18.649999999999999" customHeight="1" x14ac:dyDescent="0.75">
      <c r="A99" s="149" t="s">
        <v>209</v>
      </c>
      <c r="C99" s="50"/>
      <c r="D99" s="62"/>
      <c r="E99" s="129"/>
      <c r="F99" s="103"/>
      <c r="G99" s="103"/>
      <c r="H99" s="103"/>
      <c r="I99" s="129"/>
      <c r="J99" s="103"/>
      <c r="K99" s="103"/>
    </row>
    <row r="100" spans="1:11" ht="18.649999999999999" customHeight="1" x14ac:dyDescent="0.75">
      <c r="A100" s="151"/>
      <c r="B100" s="62" t="s">
        <v>210</v>
      </c>
      <c r="C100" s="50"/>
      <c r="D100" s="62"/>
      <c r="E100" s="129">
        <v>95044313</v>
      </c>
      <c r="F100" s="103"/>
      <c r="G100" s="103">
        <v>0</v>
      </c>
      <c r="H100" s="103"/>
      <c r="I100" s="129">
        <v>81084538</v>
      </c>
      <c r="J100" s="103"/>
      <c r="K100" s="103">
        <v>0</v>
      </c>
    </row>
    <row r="101" spans="1:11" ht="18.649999999999999" customHeight="1" x14ac:dyDescent="0.75">
      <c r="A101" s="151"/>
      <c r="B101" s="62" t="s">
        <v>211</v>
      </c>
      <c r="C101" s="50"/>
      <c r="D101" s="62"/>
      <c r="E101" s="129">
        <v>146888</v>
      </c>
      <c r="F101" s="103"/>
      <c r="G101" s="103">
        <v>0</v>
      </c>
      <c r="H101" s="103"/>
      <c r="I101" s="129">
        <v>0</v>
      </c>
      <c r="J101" s="103"/>
      <c r="K101" s="103">
        <v>0</v>
      </c>
    </row>
    <row r="102" spans="1:11" ht="18.649999999999999" customHeight="1" x14ac:dyDescent="0.75">
      <c r="A102" s="151"/>
      <c r="B102" s="62" t="s">
        <v>212</v>
      </c>
      <c r="C102" s="50"/>
      <c r="D102" s="62"/>
      <c r="E102" s="129">
        <v>44679440</v>
      </c>
      <c r="F102" s="103"/>
      <c r="G102" s="103">
        <v>0</v>
      </c>
      <c r="H102" s="103"/>
      <c r="I102" s="129">
        <v>0</v>
      </c>
      <c r="J102" s="103"/>
      <c r="K102" s="103">
        <v>0</v>
      </c>
    </row>
    <row r="103" spans="1:11" ht="7.5" customHeight="1" x14ac:dyDescent="0.75">
      <c r="A103" s="151"/>
      <c r="C103" s="50"/>
      <c r="D103" s="62"/>
      <c r="E103" s="103"/>
      <c r="F103" s="103"/>
      <c r="G103" s="103"/>
      <c r="H103" s="103"/>
      <c r="I103" s="103"/>
      <c r="J103" s="103"/>
      <c r="K103" s="103"/>
    </row>
    <row r="104" spans="1:11" ht="16.5" customHeight="1" x14ac:dyDescent="0.75"/>
    <row r="105" spans="1:11" ht="22" customHeight="1" x14ac:dyDescent="0.75">
      <c r="A105" s="97" t="str">
        <f>A50</f>
        <v>หมายเหตุประกอบข้อมูลทางการเงินเป็นส่วนหนึ่งของข้อมูลทางการเงินระหว่างกาลนี้</v>
      </c>
      <c r="B105" s="97"/>
      <c r="C105" s="121"/>
      <c r="D105" s="122"/>
      <c r="E105" s="186"/>
      <c r="F105" s="187"/>
      <c r="G105" s="186"/>
      <c r="H105" s="97"/>
      <c r="I105" s="97"/>
      <c r="J105" s="97"/>
      <c r="K105" s="97"/>
    </row>
  </sheetData>
  <mergeCells count="4">
    <mergeCell ref="E5:G5"/>
    <mergeCell ref="I5:K5"/>
    <mergeCell ref="E55:G55"/>
    <mergeCell ref="I55:K55"/>
  </mergeCells>
  <pageMargins left="0.8" right="0.5" top="0.5" bottom="0.6" header="0.49" footer="0.4"/>
  <pageSetup paperSize="9" scale="85" firstPageNumber="11" fitToHeight="0" orientation="portrait" useFirstPageNumber="1" horizontalDpi="1200" verticalDpi="1200" r:id="rId1"/>
  <headerFooter>
    <oddFooter>&amp;R&amp;"Browallia New,Regular"&amp;13&amp;P</oddFooter>
  </headerFooter>
  <rowBreaks count="1" manualBreakCount="1">
    <brk id="50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TH-BS 2-4</vt:lpstr>
      <vt:lpstr>TH-PL(3M) 5-6</vt:lpstr>
      <vt:lpstr>TH-PL(9M) 7-8</vt:lpstr>
      <vt:lpstr>TH-EQ(conso) 9</vt:lpstr>
      <vt:lpstr>TH-EQ(Separate) 10</vt:lpstr>
      <vt:lpstr>TH-CF 11-12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PricewaterhouseCoopers</dc:creator>
  <cp:lastModifiedBy>Pornpatchara Khamkoon (PKM)</cp:lastModifiedBy>
  <cp:lastPrinted>2022-11-14T09:13:53Z</cp:lastPrinted>
  <dcterms:created xsi:type="dcterms:W3CDTF">2001-10-30T06:26:29Z</dcterms:created>
  <dcterms:modified xsi:type="dcterms:W3CDTF">2023-08-19T00:32:09Z</dcterms:modified>
</cp:coreProperties>
</file>