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te_setup" sheetId="1" r:id="rId4"/>
    <sheet state="visible" name="raw_data" sheetId="2" r:id="rId5"/>
    <sheet state="visible" name="unstim_meths" sheetId="3" r:id="rId6"/>
    <sheet state="visible" name="stim_meths" sheetId="4" r:id="rId7"/>
  </sheets>
  <definedNames/>
  <calcPr/>
</workbook>
</file>

<file path=xl/sharedStrings.xml><?xml version="1.0" encoding="utf-8"?>
<sst xmlns="http://schemas.openxmlformats.org/spreadsheetml/2006/main" count="417" uniqueCount="197">
  <si>
    <t>PLATE 1</t>
  </si>
  <si>
    <t>A</t>
  </si>
  <si>
    <t>Ab DMSO - R1</t>
  </si>
  <si>
    <t>Ab DMSO - R2</t>
  </si>
  <si>
    <t>Ab DMSO - R3</t>
  </si>
  <si>
    <t>T2 DMSO - R1</t>
  </si>
  <si>
    <t>T2 DMSO - R2</t>
  </si>
  <si>
    <t>T2 DMSO - R3</t>
  </si>
  <si>
    <t>CAR DMSO - R1</t>
  </si>
  <si>
    <t>CAR DMSO - R2</t>
  </si>
  <si>
    <t>CAR DMSO - R3</t>
  </si>
  <si>
    <t>B</t>
  </si>
  <si>
    <t>Ab 0.1 R - R1</t>
  </si>
  <si>
    <t>Ab 0.1 R - R2</t>
  </si>
  <si>
    <t>Ab 0.1 R - R3</t>
  </si>
  <si>
    <t>T2 0.1 R - R1</t>
  </si>
  <si>
    <t>T2 0.1 R - R2</t>
  </si>
  <si>
    <t>T2 0.1 R - R3</t>
  </si>
  <si>
    <t>CAR 0.1 R - R1</t>
  </si>
  <si>
    <t>CAR 0.1 R - R2</t>
  </si>
  <si>
    <t>CAR 0.1 R - R3</t>
  </si>
  <si>
    <t>C</t>
  </si>
  <si>
    <t>Ab 1 R - R1</t>
  </si>
  <si>
    <t>Ab 1 R - R2</t>
  </si>
  <si>
    <t>Ab 1 R - R3</t>
  </si>
  <si>
    <t>T2 1 R - R1</t>
  </si>
  <si>
    <t>T2 1 R - R2</t>
  </si>
  <si>
    <t>T2 1 R - R3</t>
  </si>
  <si>
    <t>CAR 1 R - R1</t>
  </si>
  <si>
    <t>CAR 1 R - R2</t>
  </si>
  <si>
    <t>CAR 1 R - R3</t>
  </si>
  <si>
    <t>D</t>
  </si>
  <si>
    <t>Ab 10 R - R1</t>
  </si>
  <si>
    <t>Ab 10 R - R2</t>
  </si>
  <si>
    <t>Ab 10 R - R3</t>
  </si>
  <si>
    <t>T2 10 R - R1</t>
  </si>
  <si>
    <t>T2 10 R - R2</t>
  </si>
  <si>
    <t>T2 10 R - R3</t>
  </si>
  <si>
    <t>CAR 10 R - R1</t>
  </si>
  <si>
    <t>CAR 10 R - R2</t>
  </si>
  <si>
    <t>CAR 10 R - R3</t>
  </si>
  <si>
    <t>E</t>
  </si>
  <si>
    <t>Ab 0.1 S - R1</t>
  </si>
  <si>
    <t>Ab 0.1 S - R2</t>
  </si>
  <si>
    <t>Ab 0.1 S - R3</t>
  </si>
  <si>
    <t>T2 0.1 S - R1</t>
  </si>
  <si>
    <t>T2 0.1 S - R2</t>
  </si>
  <si>
    <t>T2 0.1 S - R3</t>
  </si>
  <si>
    <t>CAR 0.1 S - R1</t>
  </si>
  <si>
    <t>CAR 0.1 S - R2</t>
  </si>
  <si>
    <t>CAR 0.1 S - R3</t>
  </si>
  <si>
    <t>F</t>
  </si>
  <si>
    <t>Ab 1 S - R1</t>
  </si>
  <si>
    <t>Ab 1 S - R2</t>
  </si>
  <si>
    <t>Ab 1 S - R3</t>
  </si>
  <si>
    <t>T2 1 S - R1</t>
  </si>
  <si>
    <t>T2 1 S - R2</t>
  </si>
  <si>
    <t>T2 1 S - R3</t>
  </si>
  <si>
    <t>CAR 1 S - R1</t>
  </si>
  <si>
    <t>CAR 1 S - R2</t>
  </si>
  <si>
    <t>CAR 1 S - R3</t>
  </si>
  <si>
    <t>G</t>
  </si>
  <si>
    <t>Ab 10 S - R1</t>
  </si>
  <si>
    <t>Ab 10 S - R2</t>
  </si>
  <si>
    <t>Ab 10 S - R3</t>
  </si>
  <si>
    <t>T2 10 S - R1</t>
  </si>
  <si>
    <t>T2 10 S - R2</t>
  </si>
  <si>
    <t>T2 10 S - R3</t>
  </si>
  <si>
    <t>CAR 10 S - R1</t>
  </si>
  <si>
    <t>CAR 10 S - R2</t>
  </si>
  <si>
    <t>CAR 10 S - R3</t>
  </si>
  <si>
    <t>H</t>
  </si>
  <si>
    <t>1000 pg/mL</t>
  </si>
  <si>
    <t>500 pg/mL</t>
  </si>
  <si>
    <t>250 pg/mL</t>
  </si>
  <si>
    <t>125 pg/mL</t>
  </si>
  <si>
    <t>62.5 pg/mL</t>
  </si>
  <si>
    <t>31.25 pg/mL</t>
  </si>
  <si>
    <t>15.625 pg/mL</t>
  </si>
  <si>
    <t>0 pg/mL</t>
  </si>
  <si>
    <t>PLATE 2</t>
  </si>
  <si>
    <t>Ab DMSO + R1</t>
  </si>
  <si>
    <t>Ab DMSO + R2</t>
  </si>
  <si>
    <t>Ab DMSO + R3</t>
  </si>
  <si>
    <t>T2 DMSO + R1</t>
  </si>
  <si>
    <t>T2 DMSO + R2</t>
  </si>
  <si>
    <t>T2 DMSO + R3</t>
  </si>
  <si>
    <t>CAR DMSO + R1</t>
  </si>
  <si>
    <t>CAR DMSO + R2</t>
  </si>
  <si>
    <t>CAR DMSO + R3</t>
  </si>
  <si>
    <t>Ab 0.1 R + R1</t>
  </si>
  <si>
    <t>Ab 0.1 R + R2</t>
  </si>
  <si>
    <t>Ab 0.1 R + R3</t>
  </si>
  <si>
    <t>T2 0.1 R + R1</t>
  </si>
  <si>
    <t>T2 0.1 R + R2</t>
  </si>
  <si>
    <t>T2 0.1 R + R3</t>
  </si>
  <si>
    <t>CAR 0.1 R + R1</t>
  </si>
  <si>
    <t>CAR 0.1 R + R2</t>
  </si>
  <si>
    <t>CAR 0.1 R + R3</t>
  </si>
  <si>
    <t>Ab 1 R + R1</t>
  </si>
  <si>
    <t>Ab 1 R + R2</t>
  </si>
  <si>
    <t>Ab 1 R + R3</t>
  </si>
  <si>
    <t>T2 1 R + R1</t>
  </si>
  <si>
    <t>T2 1 R + R2</t>
  </si>
  <si>
    <t>T2 1 R + R3</t>
  </si>
  <si>
    <t>CAR 1 R + R1</t>
  </si>
  <si>
    <t>CAR 1 R + R2</t>
  </si>
  <si>
    <t>CAR 1 R + R3</t>
  </si>
  <si>
    <t>Ab 10 R + R1</t>
  </si>
  <si>
    <t>Ab 10 R + R2</t>
  </si>
  <si>
    <t>Ab 10 R + R3</t>
  </si>
  <si>
    <t>T2 10 R + R1</t>
  </si>
  <si>
    <t>T2 10 R + R2</t>
  </si>
  <si>
    <t>T2 10 R + R3</t>
  </si>
  <si>
    <t>CAR 10 R + R1</t>
  </si>
  <si>
    <t>CAR 10 R + R2</t>
  </si>
  <si>
    <t>CAR 10 R + R3</t>
  </si>
  <si>
    <t>Ab 0.1 S + R1</t>
  </si>
  <si>
    <t>Ab 0.1 S + R2</t>
  </si>
  <si>
    <t>Ab 0.1 S + R3</t>
  </si>
  <si>
    <t>T2 0.1 S + R1</t>
  </si>
  <si>
    <t>T2 0.1 S + R2</t>
  </si>
  <si>
    <t>T2 0.1 S + R3</t>
  </si>
  <si>
    <t>CAR 0.1 S + R1</t>
  </si>
  <si>
    <t>CAR 0.1 S + R2</t>
  </si>
  <si>
    <t>CAR 0.1 S + R3</t>
  </si>
  <si>
    <t>Ab 1 S + R1</t>
  </si>
  <si>
    <t>Ab 1 S + R2</t>
  </si>
  <si>
    <t>Ab 1 S + R3</t>
  </si>
  <si>
    <t>T2 1 S + R1</t>
  </si>
  <si>
    <t>T2 1 S + R2</t>
  </si>
  <si>
    <t>T2 1 S + R3</t>
  </si>
  <si>
    <t>CAR 1 S + R1</t>
  </si>
  <si>
    <t>CAR 1 S + R2</t>
  </si>
  <si>
    <t>CAR 1 S + R3</t>
  </si>
  <si>
    <t>Ab 10 S + R1</t>
  </si>
  <si>
    <t>Ab 10 S + R2</t>
  </si>
  <si>
    <t>Ab 10 S + R3</t>
  </si>
  <si>
    <t>T2 10 S + R1</t>
  </si>
  <si>
    <t>T2 10 S + R2</t>
  </si>
  <si>
    <t>T2 10 S + R3</t>
  </si>
  <si>
    <t>CAR 10 S + R1</t>
  </si>
  <si>
    <t>CAR 10 S + R2</t>
  </si>
  <si>
    <t>CAR 10 S + R3</t>
  </si>
  <si>
    <t>Plate 1 = unstim</t>
  </si>
  <si>
    <t>Plate 2 = stim</t>
  </si>
  <si>
    <t>Ab = ab stim samples</t>
  </si>
  <si>
    <t>unstim = 2 fold dilution, 150 uL total</t>
  </si>
  <si>
    <t>T2 = T2kb stim samples</t>
  </si>
  <si>
    <t>stim = 4 fold diltuion, 200 uL total</t>
  </si>
  <si>
    <t>CAR = Raji stim samples</t>
  </si>
  <si>
    <t>Plate 1 Unstim</t>
  </si>
  <si>
    <t>Plate 2 Stim</t>
  </si>
  <si>
    <t>ODs</t>
  </si>
  <si>
    <t>Standard 1</t>
  </si>
  <si>
    <t>Standard 2</t>
  </si>
  <si>
    <t>Data 1</t>
  </si>
  <si>
    <t>Data 2</t>
  </si>
  <si>
    <t>Data 3</t>
  </si>
  <si>
    <t>Data 4</t>
  </si>
  <si>
    <t>Data 5</t>
  </si>
  <si>
    <t>Data 6</t>
  </si>
  <si>
    <t>Data 7</t>
  </si>
  <si>
    <t>Data 8</t>
  </si>
  <si>
    <t>Data 9</t>
  </si>
  <si>
    <t>Data 10</t>
  </si>
  <si>
    <t>Data 11</t>
  </si>
  <si>
    <t>Data 12</t>
  </si>
  <si>
    <t>Data 13</t>
  </si>
  <si>
    <t>Data 14</t>
  </si>
  <si>
    <t>Data 15</t>
  </si>
  <si>
    <t>Data 16</t>
  </si>
  <si>
    <t>Data 17</t>
  </si>
  <si>
    <t>Data 18</t>
  </si>
  <si>
    <t>Data 19</t>
  </si>
  <si>
    <t>Data 20</t>
  </si>
  <si>
    <t>Data 21</t>
  </si>
  <si>
    <t>Data 22</t>
  </si>
  <si>
    <t>Data 23</t>
  </si>
  <si>
    <t>Data 24</t>
  </si>
  <si>
    <t>Standard values (pg/mL)</t>
  </si>
  <si>
    <t>Standard means</t>
  </si>
  <si>
    <t>Means - 0 pg/mL</t>
  </si>
  <si>
    <t>4 Point Logistic Regression</t>
  </si>
  <si>
    <t>https://www.ptglab.com/support/elisa-calculator.htm?srsltid=AfmBOoq92Fn0vIXgnOydrLsgXGoxlCC4qII0loyLhclIfpiMhCTfplEA</t>
  </si>
  <si>
    <t>Use that website to calculte the logistic curve. You can also use it for your data, but I'm going to extend the number of samples you can do</t>
  </si>
  <si>
    <t>NOTE: #NUM after data are input indicates that IL2 is either undetectable (for small OD vals) or too high (for high OD vals)</t>
  </si>
  <si>
    <t>IL2 pg/mL, dilute</t>
  </si>
  <si>
    <t>Formula = y=d+(a-d)/(1+(x/c)^b)</t>
  </si>
  <si>
    <t>a</t>
  </si>
  <si>
    <t>b</t>
  </si>
  <si>
    <t>c</t>
  </si>
  <si>
    <t>d</t>
  </si>
  <si>
    <t>r2</t>
  </si>
  <si>
    <t>Applies to all cells</t>
  </si>
  <si>
    <t>IL2 pg/mL</t>
  </si>
  <si>
    <t>Dilution Factor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</si>
</sst>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27413E"/>
      <name val="Arial"/>
    </font>
    <font>
      <color rgb="FF000000"/>
      <name val="Arial"/>
    </font>
    <font/>
    <font>
      <b/>
      <color theme="1"/>
      <name val="Arial"/>
    </font>
    <font>
      <u/>
      <color rgb="FF1155CC"/>
      <name val="Arial"/>
    </font>
    <font>
      <color rgb="FF232323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99CCFF"/>
        <bgColor rgb="FF99CCFF"/>
      </patternFill>
    </fill>
    <fill>
      <patternFill patternType="solid">
        <fgColor rgb="FFE8F3FF"/>
        <bgColor rgb="FFE8F3FF"/>
      </patternFill>
    </fill>
    <fill>
      <patternFill patternType="solid">
        <fgColor rgb="FF6FA9D6"/>
        <bgColor rgb="FF6FA9D6"/>
      </patternFill>
    </fill>
    <fill>
      <patternFill patternType="solid">
        <fgColor rgb="FF60A0D1"/>
        <bgColor rgb="FF60A0D1"/>
      </patternFill>
    </fill>
    <fill>
      <patternFill patternType="solid">
        <fgColor rgb="FF7EB2DB"/>
        <bgColor rgb="FF7EB2DB"/>
      </patternFill>
    </fill>
    <fill>
      <patternFill patternType="solid">
        <fgColor rgb="FF5197CC"/>
        <bgColor rgb="FF5197CC"/>
      </patternFill>
    </fill>
    <fill>
      <patternFill patternType="solid">
        <fgColor rgb="FF247CBD"/>
        <bgColor rgb="FF247CBD"/>
      </patternFill>
    </fill>
    <fill>
      <patternFill patternType="solid">
        <fgColor rgb="FF3385C2"/>
        <bgColor rgb="FF3385C2"/>
      </patternFill>
    </fill>
    <fill>
      <patternFill patternType="solid">
        <fgColor rgb="FF9CC5E5"/>
        <bgColor rgb="FF9CC5E5"/>
      </patternFill>
    </fill>
    <fill>
      <patternFill patternType="solid">
        <fgColor rgb="FFABCEEA"/>
        <bgColor rgb="FFABCEEA"/>
      </patternFill>
    </fill>
    <fill>
      <patternFill patternType="solid">
        <fgColor rgb="FFC9E0F4"/>
        <bgColor rgb="FFC9E0F4"/>
      </patternFill>
    </fill>
    <fill>
      <patternFill patternType="solid">
        <fgColor rgb="FFD8E9F9"/>
        <bgColor rgb="FFD8E9F9"/>
      </patternFill>
    </fill>
    <fill>
      <patternFill patternType="solid">
        <fgColor rgb="FFBAD7EF"/>
        <bgColor rgb="FFBAD7EF"/>
      </patternFill>
    </fill>
    <fill>
      <patternFill patternType="solid">
        <fgColor rgb="FF8DBCE0"/>
        <bgColor rgb="FF8DBCE0"/>
      </patternFill>
    </fill>
    <fill>
      <patternFill patternType="solid">
        <fgColor rgb="FF428EC7"/>
        <bgColor rgb="FF428EC7"/>
      </patternFill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EAEAEA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2" numFmtId="0" xfId="0" applyFont="1"/>
    <xf borderId="1" fillId="3" fontId="3" numFmtId="0" xfId="0" applyAlignment="1" applyBorder="1" applyFill="1" applyFont="1">
      <alignment readingOrder="0"/>
    </xf>
    <xf borderId="1" fillId="3" fontId="4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center" readingOrder="0"/>
    </xf>
    <xf borderId="3" fillId="4" fontId="5" numFmtId="0" xfId="0" applyAlignment="1" applyBorder="1" applyFill="1" applyFont="1">
      <alignment horizontal="center" readingOrder="0"/>
    </xf>
    <xf borderId="4" fillId="0" fontId="6" numFmtId="0" xfId="0" applyBorder="1" applyFont="1"/>
    <xf borderId="5" fillId="5" fontId="5" numFmtId="0" xfId="0" applyAlignment="1" applyBorder="1" applyFill="1" applyFont="1">
      <alignment horizontal="center" readingOrder="0"/>
    </xf>
    <xf borderId="5" fillId="6" fontId="5" numFmtId="0" xfId="0" applyAlignment="1" applyBorder="1" applyFill="1" applyFont="1">
      <alignment horizontal="center" readingOrder="0"/>
    </xf>
    <xf borderId="5" fillId="7" fontId="5" numFmtId="0" xfId="0" applyAlignment="1" applyBorder="1" applyFill="1" applyFont="1">
      <alignment horizontal="center" readingOrder="0"/>
    </xf>
    <xf borderId="5" fillId="4" fontId="5" numFmtId="0" xfId="0" applyAlignment="1" applyBorder="1" applyFont="1">
      <alignment horizontal="center" readingOrder="0"/>
    </xf>
    <xf borderId="5" fillId="8" fontId="5" numFmtId="0" xfId="0" applyAlignment="1" applyBorder="1" applyFill="1" applyFont="1">
      <alignment horizontal="center" readingOrder="0"/>
    </xf>
    <xf borderId="5" fillId="9" fontId="5" numFmtId="0" xfId="0" applyAlignment="1" applyBorder="1" applyFill="1" applyFont="1">
      <alignment horizontal="center" readingOrder="0"/>
    </xf>
    <xf borderId="5" fillId="10" fontId="5" numFmtId="0" xfId="0" applyAlignment="1" applyBorder="1" applyFill="1" applyFont="1">
      <alignment horizontal="center" readingOrder="0"/>
    </xf>
    <xf borderId="3" fillId="6" fontId="5" numFmtId="0" xfId="0" applyAlignment="1" applyBorder="1" applyFont="1">
      <alignment horizontal="center" readingOrder="0"/>
    </xf>
    <xf borderId="3" fillId="9" fontId="5" numFmtId="0" xfId="0" applyAlignment="1" applyBorder="1" applyFont="1">
      <alignment horizontal="center" readingOrder="0"/>
    </xf>
    <xf borderId="3" fillId="8" fontId="5" numFmtId="0" xfId="0" applyAlignment="1" applyBorder="1" applyFont="1">
      <alignment horizontal="center" readingOrder="0"/>
    </xf>
    <xf borderId="3" fillId="11" fontId="5" numFmtId="0" xfId="0" applyAlignment="1" applyBorder="1" applyFill="1" applyFont="1">
      <alignment horizontal="center" readingOrder="0"/>
    </xf>
    <xf borderId="3" fillId="12" fontId="5" numFmtId="0" xfId="0" applyAlignment="1" applyBorder="1" applyFill="1" applyFont="1">
      <alignment horizontal="center" readingOrder="0"/>
    </xf>
    <xf borderId="3" fillId="13" fontId="5" numFmtId="0" xfId="0" applyAlignment="1" applyBorder="1" applyFill="1" applyFont="1">
      <alignment horizontal="center" readingOrder="0"/>
    </xf>
    <xf borderId="3" fillId="14" fontId="5" numFmtId="0" xfId="0" applyAlignment="1" applyBorder="1" applyFill="1" applyFont="1">
      <alignment horizontal="center" readingOrder="0"/>
    </xf>
    <xf borderId="1" fillId="3" fontId="3" numFmtId="0" xfId="0" applyAlignment="1" applyBorder="1" applyFont="1">
      <alignment readingOrder="0"/>
    </xf>
    <xf borderId="3" fillId="15" fontId="5" numFmtId="0" xfId="0" applyAlignment="1" applyBorder="1" applyFill="1" applyFont="1">
      <alignment horizontal="center" readingOrder="0"/>
    </xf>
    <xf borderId="5" fillId="16" fontId="5" numFmtId="0" xfId="0" applyAlignment="1" applyBorder="1" applyFill="1" applyFont="1">
      <alignment horizontal="center" readingOrder="0"/>
    </xf>
    <xf borderId="5" fillId="17" fontId="5" numFmtId="0" xfId="0" applyAlignment="1" applyBorder="1" applyFill="1" applyFont="1">
      <alignment horizontal="center"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3" fillId="16" fontId="5" numFmtId="0" xfId="0" applyAlignment="1" applyBorder="1" applyFont="1">
      <alignment horizontal="center" readingOrder="0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horizontal="right" vertical="bottom"/>
    </xf>
    <xf borderId="0" fillId="0" fontId="8" numFmtId="0" xfId="0" applyAlignment="1" applyFont="1">
      <alignment shrinkToFit="0" vertical="bottom" wrapText="1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readingOrder="0" shrinkToFit="0" vertical="bottom" wrapText="1"/>
    </xf>
    <xf borderId="6" fillId="18" fontId="9" numFmtId="0" xfId="0" applyAlignment="1" applyBorder="1" applyFill="1" applyFont="1">
      <alignment readingOrder="0" vertical="bottom"/>
    </xf>
    <xf borderId="6" fillId="19" fontId="9" numFmtId="0" xfId="0" applyAlignment="1" applyBorder="1" applyFill="1" applyFont="1">
      <alignment readingOrder="0" vertical="bottom"/>
    </xf>
    <xf borderId="0" fillId="18" fontId="3" numFmtId="0" xfId="0" applyAlignment="1" applyFont="1">
      <alignment vertical="bottom"/>
    </xf>
    <xf borderId="0" fillId="0" fontId="7" numFmtId="0" xfId="0" applyAlignment="1" applyFont="1">
      <alignment horizontal="right" readingOrder="0" shrinkToFit="0" vertical="bottom" wrapText="1"/>
    </xf>
    <xf borderId="7" fillId="0" fontId="3" numFmtId="0" xfId="0" applyAlignment="1" applyBorder="1" applyFont="1">
      <alignment horizontal="center" vertical="bottom"/>
    </xf>
    <xf borderId="8" fillId="0" fontId="3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tglab.com/support/elisa-calculator.htm?srsltid=AfmBOoq92Fn0vIXgnOydrLsgXGoxlCC4qII0loyLhclIfpiMhCTfplEA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tglab.com/support/elisa-calculator.htm?srsltid=AfmBOoq92Fn0vIXgnOydrLsgXGoxlCC4qII0loyLhclIfpiMhCTfplEA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13"/>
    <col customWidth="1" min="8" max="10" width="13.63"/>
  </cols>
  <sheetData>
    <row r="1">
      <c r="A1" s="1" t="s">
        <v>0</v>
      </c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2">
        <v>10.0</v>
      </c>
      <c r="L1" s="2">
        <v>11.0</v>
      </c>
      <c r="M1" s="2">
        <v>12.0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5"/>
      <c r="L2" s="5"/>
      <c r="M2" s="5"/>
    </row>
    <row r="3">
      <c r="A3" s="1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19</v>
      </c>
      <c r="J3" s="4" t="s">
        <v>20</v>
      </c>
      <c r="K3" s="5"/>
      <c r="L3" s="5"/>
      <c r="M3" s="5"/>
    </row>
    <row r="4">
      <c r="A4" s="1" t="s">
        <v>21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26</v>
      </c>
      <c r="G4" s="4" t="s">
        <v>27</v>
      </c>
      <c r="H4" s="4" t="s">
        <v>28</v>
      </c>
      <c r="I4" s="4" t="s">
        <v>29</v>
      </c>
      <c r="J4" s="4" t="s">
        <v>30</v>
      </c>
      <c r="K4" s="5"/>
      <c r="L4" s="5"/>
      <c r="M4" s="5"/>
    </row>
    <row r="5">
      <c r="A5" s="1" t="s">
        <v>31</v>
      </c>
      <c r="B5" s="4" t="s">
        <v>32</v>
      </c>
      <c r="C5" s="4" t="s">
        <v>33</v>
      </c>
      <c r="D5" s="4" t="s">
        <v>34</v>
      </c>
      <c r="E5" s="4" t="s">
        <v>35</v>
      </c>
      <c r="F5" s="4" t="s">
        <v>36</v>
      </c>
      <c r="G5" s="4" t="s">
        <v>37</v>
      </c>
      <c r="H5" s="4" t="s">
        <v>38</v>
      </c>
      <c r="I5" s="4" t="s">
        <v>39</v>
      </c>
      <c r="J5" s="4" t="s">
        <v>40</v>
      </c>
      <c r="K5" s="5"/>
      <c r="L5" s="5"/>
      <c r="M5" s="5"/>
    </row>
    <row r="6">
      <c r="A6" s="1" t="s">
        <v>41</v>
      </c>
      <c r="B6" s="4" t="s">
        <v>42</v>
      </c>
      <c r="C6" s="4" t="s">
        <v>43</v>
      </c>
      <c r="D6" s="4" t="s">
        <v>44</v>
      </c>
      <c r="E6" s="4" t="s">
        <v>45</v>
      </c>
      <c r="F6" s="4" t="s">
        <v>46</v>
      </c>
      <c r="G6" s="4" t="s">
        <v>47</v>
      </c>
      <c r="H6" s="4" t="s">
        <v>48</v>
      </c>
      <c r="I6" s="4" t="s">
        <v>49</v>
      </c>
      <c r="J6" s="4" t="s">
        <v>50</v>
      </c>
      <c r="K6" s="5"/>
      <c r="L6" s="5"/>
      <c r="M6" s="5"/>
    </row>
    <row r="7">
      <c r="A7" s="1" t="s">
        <v>51</v>
      </c>
      <c r="B7" s="4" t="s">
        <v>52</v>
      </c>
      <c r="C7" s="4" t="s">
        <v>53</v>
      </c>
      <c r="D7" s="4" t="s">
        <v>54</v>
      </c>
      <c r="E7" s="4" t="s">
        <v>55</v>
      </c>
      <c r="F7" s="4" t="s">
        <v>56</v>
      </c>
      <c r="G7" s="4" t="s">
        <v>57</v>
      </c>
      <c r="H7" s="4" t="s">
        <v>58</v>
      </c>
      <c r="I7" s="4" t="s">
        <v>59</v>
      </c>
      <c r="J7" s="4" t="s">
        <v>60</v>
      </c>
      <c r="K7" s="5"/>
      <c r="L7" s="5"/>
      <c r="M7" s="5"/>
    </row>
    <row r="8">
      <c r="A8" s="1" t="s">
        <v>61</v>
      </c>
      <c r="B8" s="4" t="s">
        <v>62</v>
      </c>
      <c r="C8" s="4" t="s">
        <v>63</v>
      </c>
      <c r="D8" s="4" t="s">
        <v>64</v>
      </c>
      <c r="E8" s="4" t="s">
        <v>65</v>
      </c>
      <c r="F8" s="4" t="s">
        <v>66</v>
      </c>
      <c r="G8" s="4" t="s">
        <v>67</v>
      </c>
      <c r="H8" s="4" t="s">
        <v>68</v>
      </c>
      <c r="I8" s="4" t="s">
        <v>69</v>
      </c>
      <c r="J8" s="4" t="s">
        <v>70</v>
      </c>
      <c r="K8" s="5"/>
      <c r="L8" s="5"/>
      <c r="M8" s="5"/>
    </row>
    <row r="9">
      <c r="A9" s="1" t="s">
        <v>71</v>
      </c>
      <c r="B9" s="4" t="s">
        <v>72</v>
      </c>
      <c r="C9" s="4" t="s">
        <v>72</v>
      </c>
      <c r="D9" s="4" t="s">
        <v>73</v>
      </c>
      <c r="E9" s="4" t="s">
        <v>74</v>
      </c>
      <c r="F9" s="4" t="s">
        <v>75</v>
      </c>
      <c r="G9" s="4" t="s">
        <v>76</v>
      </c>
      <c r="H9" s="4" t="s">
        <v>77</v>
      </c>
      <c r="I9" s="4" t="s">
        <v>78</v>
      </c>
      <c r="J9" s="4" t="s">
        <v>79</v>
      </c>
      <c r="K9" s="5"/>
      <c r="L9" s="5"/>
      <c r="M9" s="5"/>
    </row>
    <row r="10">
      <c r="A10" s="3"/>
    </row>
    <row r="11">
      <c r="A11" s="3"/>
    </row>
    <row r="12">
      <c r="A12" s="3"/>
    </row>
    <row r="13">
      <c r="A13" s="1" t="s">
        <v>80</v>
      </c>
      <c r="B13" s="1">
        <v>1.0</v>
      </c>
      <c r="C13" s="1">
        <v>2.0</v>
      </c>
      <c r="D13" s="1">
        <v>3.0</v>
      </c>
      <c r="E13" s="1">
        <v>4.0</v>
      </c>
      <c r="F13" s="1">
        <v>5.0</v>
      </c>
      <c r="G13" s="1">
        <v>6.0</v>
      </c>
      <c r="H13" s="1">
        <v>7.0</v>
      </c>
      <c r="I13" s="1">
        <v>8.0</v>
      </c>
      <c r="J13" s="1">
        <v>9.0</v>
      </c>
      <c r="K13" s="2">
        <v>10.0</v>
      </c>
      <c r="L13" s="2">
        <v>11.0</v>
      </c>
      <c r="M13" s="2">
        <v>12.0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1" t="s">
        <v>1</v>
      </c>
      <c r="B14" s="4" t="s">
        <v>81</v>
      </c>
      <c r="C14" s="4" t="s">
        <v>82</v>
      </c>
      <c r="D14" s="4" t="s">
        <v>83</v>
      </c>
      <c r="E14" s="4" t="s">
        <v>84</v>
      </c>
      <c r="F14" s="4" t="s">
        <v>85</v>
      </c>
      <c r="G14" s="4" t="s">
        <v>86</v>
      </c>
      <c r="H14" s="4" t="s">
        <v>87</v>
      </c>
      <c r="I14" s="4" t="s">
        <v>88</v>
      </c>
      <c r="J14" s="4" t="s">
        <v>89</v>
      </c>
      <c r="K14" s="5"/>
      <c r="L14" s="5"/>
      <c r="M14" s="5"/>
    </row>
    <row r="15">
      <c r="A15" s="1" t="s">
        <v>11</v>
      </c>
      <c r="B15" s="4" t="s">
        <v>90</v>
      </c>
      <c r="C15" s="4" t="s">
        <v>91</v>
      </c>
      <c r="D15" s="4" t="s">
        <v>92</v>
      </c>
      <c r="E15" s="4" t="s">
        <v>93</v>
      </c>
      <c r="F15" s="4" t="s">
        <v>94</v>
      </c>
      <c r="G15" s="4" t="s">
        <v>95</v>
      </c>
      <c r="H15" s="4" t="s">
        <v>96</v>
      </c>
      <c r="I15" s="4" t="s">
        <v>97</v>
      </c>
      <c r="J15" s="4" t="s">
        <v>98</v>
      </c>
      <c r="K15" s="5"/>
      <c r="L15" s="5"/>
      <c r="M15" s="5"/>
    </row>
    <row r="16">
      <c r="A16" s="1" t="s">
        <v>21</v>
      </c>
      <c r="B16" s="4" t="s">
        <v>99</v>
      </c>
      <c r="C16" s="4" t="s">
        <v>100</v>
      </c>
      <c r="D16" s="4" t="s">
        <v>101</v>
      </c>
      <c r="E16" s="4" t="s">
        <v>102</v>
      </c>
      <c r="F16" s="4" t="s">
        <v>103</v>
      </c>
      <c r="G16" s="4" t="s">
        <v>104</v>
      </c>
      <c r="H16" s="4" t="s">
        <v>105</v>
      </c>
      <c r="I16" s="4" t="s">
        <v>106</v>
      </c>
      <c r="J16" s="4" t="s">
        <v>107</v>
      </c>
      <c r="K16" s="5"/>
      <c r="L16" s="5"/>
      <c r="M16" s="5"/>
    </row>
    <row r="17">
      <c r="A17" s="1" t="s">
        <v>31</v>
      </c>
      <c r="B17" s="4" t="s">
        <v>108</v>
      </c>
      <c r="C17" s="4" t="s">
        <v>109</v>
      </c>
      <c r="D17" s="4" t="s">
        <v>110</v>
      </c>
      <c r="E17" s="4" t="s">
        <v>111</v>
      </c>
      <c r="F17" s="4" t="s">
        <v>112</v>
      </c>
      <c r="G17" s="4" t="s">
        <v>113</v>
      </c>
      <c r="H17" s="4" t="s">
        <v>114</v>
      </c>
      <c r="I17" s="4" t="s">
        <v>115</v>
      </c>
      <c r="J17" s="4" t="s">
        <v>116</v>
      </c>
      <c r="K17" s="5"/>
      <c r="L17" s="5"/>
      <c r="M17" s="5"/>
    </row>
    <row r="18">
      <c r="A18" s="1" t="s">
        <v>41</v>
      </c>
      <c r="B18" s="4" t="s">
        <v>117</v>
      </c>
      <c r="C18" s="4" t="s">
        <v>118</v>
      </c>
      <c r="D18" s="4" t="s">
        <v>119</v>
      </c>
      <c r="E18" s="4" t="s">
        <v>120</v>
      </c>
      <c r="F18" s="4" t="s">
        <v>121</v>
      </c>
      <c r="G18" s="4" t="s">
        <v>122</v>
      </c>
      <c r="H18" s="4" t="s">
        <v>123</v>
      </c>
      <c r="I18" s="4" t="s">
        <v>124</v>
      </c>
      <c r="J18" s="4" t="s">
        <v>125</v>
      </c>
      <c r="K18" s="5"/>
      <c r="L18" s="5"/>
      <c r="M18" s="5"/>
    </row>
    <row r="19">
      <c r="A19" s="1" t="s">
        <v>51</v>
      </c>
      <c r="B19" s="4" t="s">
        <v>126</v>
      </c>
      <c r="C19" s="4" t="s">
        <v>127</v>
      </c>
      <c r="D19" s="4" t="s">
        <v>128</v>
      </c>
      <c r="E19" s="4" t="s">
        <v>129</v>
      </c>
      <c r="F19" s="4" t="s">
        <v>130</v>
      </c>
      <c r="G19" s="4" t="s">
        <v>131</v>
      </c>
      <c r="H19" s="4" t="s">
        <v>132</v>
      </c>
      <c r="I19" s="4" t="s">
        <v>133</v>
      </c>
      <c r="J19" s="4" t="s">
        <v>134</v>
      </c>
      <c r="K19" s="5"/>
      <c r="L19" s="5"/>
      <c r="M19" s="5"/>
    </row>
    <row r="20">
      <c r="A20" s="1" t="s">
        <v>61</v>
      </c>
      <c r="B20" s="4" t="s">
        <v>135</v>
      </c>
      <c r="C20" s="4" t="s">
        <v>136</v>
      </c>
      <c r="D20" s="4" t="s">
        <v>137</v>
      </c>
      <c r="E20" s="4" t="s">
        <v>138</v>
      </c>
      <c r="F20" s="4" t="s">
        <v>139</v>
      </c>
      <c r="G20" s="4" t="s">
        <v>140</v>
      </c>
      <c r="H20" s="4" t="s">
        <v>141</v>
      </c>
      <c r="I20" s="4" t="s">
        <v>142</v>
      </c>
      <c r="J20" s="4" t="s">
        <v>143</v>
      </c>
      <c r="K20" s="5"/>
      <c r="L20" s="5"/>
      <c r="M20" s="5"/>
    </row>
    <row r="21">
      <c r="A21" s="1" t="s">
        <v>71</v>
      </c>
      <c r="B21" s="4" t="s">
        <v>72</v>
      </c>
      <c r="C21" s="4" t="s">
        <v>72</v>
      </c>
      <c r="D21" s="4" t="s">
        <v>73</v>
      </c>
      <c r="E21" s="4" t="s">
        <v>74</v>
      </c>
      <c r="F21" s="4" t="s">
        <v>75</v>
      </c>
      <c r="G21" s="4" t="s">
        <v>76</v>
      </c>
      <c r="H21" s="4" t="s">
        <v>77</v>
      </c>
      <c r="I21" s="4" t="s">
        <v>78</v>
      </c>
      <c r="J21" s="4" t="s">
        <v>79</v>
      </c>
      <c r="K21" s="5"/>
      <c r="L21" s="5"/>
      <c r="M21" s="5"/>
    </row>
    <row r="22">
      <c r="A22" s="3"/>
    </row>
    <row r="23">
      <c r="A23" s="1" t="s">
        <v>144</v>
      </c>
    </row>
    <row r="24">
      <c r="A24" s="1" t="s">
        <v>145</v>
      </c>
    </row>
    <row r="25">
      <c r="A25" s="3"/>
      <c r="B25" s="4" t="s">
        <v>146</v>
      </c>
      <c r="D25" s="4" t="s">
        <v>147</v>
      </c>
    </row>
    <row r="26">
      <c r="A26" s="3"/>
      <c r="B26" s="4" t="s">
        <v>148</v>
      </c>
      <c r="D26" s="4" t="s">
        <v>149</v>
      </c>
    </row>
    <row r="27">
      <c r="A27" s="3"/>
      <c r="B27" s="4" t="s">
        <v>150</v>
      </c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151</v>
      </c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8" t="s">
        <v>1</v>
      </c>
      <c r="B2" s="9">
        <v>0.065</v>
      </c>
      <c r="C2" s="9">
        <v>0.072</v>
      </c>
      <c r="D2" s="9">
        <v>0.065</v>
      </c>
      <c r="E2" s="9">
        <v>0.067</v>
      </c>
      <c r="F2" s="9">
        <v>0.068</v>
      </c>
      <c r="G2" s="9">
        <v>0.063</v>
      </c>
      <c r="H2" s="9">
        <v>0.066</v>
      </c>
      <c r="I2" s="9">
        <v>0.063</v>
      </c>
      <c r="J2" s="9">
        <v>0.079</v>
      </c>
      <c r="K2" s="9">
        <v>0.0</v>
      </c>
      <c r="L2" s="9">
        <v>0.0</v>
      </c>
      <c r="M2" s="9">
        <v>0.0</v>
      </c>
    </row>
    <row r="3">
      <c r="A3" s="10"/>
      <c r="B3" s="11">
        <v>0.04</v>
      </c>
      <c r="C3" s="12">
        <v>0.045</v>
      </c>
      <c r="D3" s="11">
        <v>0.039</v>
      </c>
      <c r="E3" s="11">
        <v>0.039</v>
      </c>
      <c r="F3" s="11">
        <v>0.041</v>
      </c>
      <c r="G3" s="13">
        <v>0.038</v>
      </c>
      <c r="H3" s="11">
        <v>0.039</v>
      </c>
      <c r="I3" s="11">
        <v>0.04</v>
      </c>
      <c r="J3" s="11">
        <v>0.042</v>
      </c>
      <c r="K3" s="14">
        <v>0.0</v>
      </c>
      <c r="L3" s="14">
        <v>0.0</v>
      </c>
      <c r="M3" s="14">
        <v>0.0</v>
      </c>
    </row>
    <row r="4">
      <c r="A4" s="8" t="s">
        <v>11</v>
      </c>
      <c r="B4" s="9">
        <v>0.061</v>
      </c>
      <c r="C4" s="9">
        <v>0.069</v>
      </c>
      <c r="D4" s="9">
        <v>0.072</v>
      </c>
      <c r="E4" s="9">
        <v>0.077</v>
      </c>
      <c r="F4" s="9">
        <v>0.062</v>
      </c>
      <c r="G4" s="9">
        <v>0.068</v>
      </c>
      <c r="H4" s="9">
        <v>0.065</v>
      </c>
      <c r="I4" s="9">
        <v>0.062</v>
      </c>
      <c r="J4" s="9">
        <v>0.076</v>
      </c>
      <c r="K4" s="9">
        <v>0.0</v>
      </c>
      <c r="L4" s="9">
        <v>0.0</v>
      </c>
      <c r="M4" s="9">
        <v>0.0</v>
      </c>
    </row>
    <row r="5">
      <c r="A5" s="10"/>
      <c r="B5" s="13">
        <v>0.038</v>
      </c>
      <c r="C5" s="11">
        <v>0.043</v>
      </c>
      <c r="D5" s="12">
        <v>0.044</v>
      </c>
      <c r="E5" s="12">
        <v>0.047</v>
      </c>
      <c r="F5" s="13">
        <v>0.034</v>
      </c>
      <c r="G5" s="11">
        <v>0.038</v>
      </c>
      <c r="H5" s="11">
        <v>0.039</v>
      </c>
      <c r="I5" s="11">
        <v>0.041</v>
      </c>
      <c r="J5" s="11">
        <v>0.039</v>
      </c>
      <c r="K5" s="14">
        <v>0.0</v>
      </c>
      <c r="L5" s="14">
        <v>0.0</v>
      </c>
      <c r="M5" s="14">
        <v>0.0</v>
      </c>
    </row>
    <row r="6">
      <c r="A6" s="8" t="s">
        <v>21</v>
      </c>
      <c r="B6" s="9">
        <v>0.071</v>
      </c>
      <c r="C6" s="9">
        <v>0.073</v>
      </c>
      <c r="D6" s="9">
        <v>0.072</v>
      </c>
      <c r="E6" s="9">
        <v>0.071</v>
      </c>
      <c r="F6" s="9">
        <v>0.066</v>
      </c>
      <c r="G6" s="9">
        <v>0.078</v>
      </c>
      <c r="H6" s="9">
        <v>0.084</v>
      </c>
      <c r="I6" s="9">
        <v>0.076</v>
      </c>
      <c r="J6" s="9">
        <v>0.089</v>
      </c>
      <c r="K6" s="9">
        <v>0.0</v>
      </c>
      <c r="L6" s="9">
        <v>0.0</v>
      </c>
      <c r="M6" s="9">
        <v>0.0</v>
      </c>
    </row>
    <row r="7">
      <c r="A7" s="10"/>
      <c r="B7" s="11">
        <v>0.041</v>
      </c>
      <c r="C7" s="11">
        <v>0.04</v>
      </c>
      <c r="D7" s="13">
        <v>0.038</v>
      </c>
      <c r="E7" s="11">
        <v>0.04</v>
      </c>
      <c r="F7" s="11">
        <v>0.039</v>
      </c>
      <c r="G7" s="11">
        <v>0.043</v>
      </c>
      <c r="H7" s="15">
        <v>0.052</v>
      </c>
      <c r="I7" s="15">
        <v>0.052</v>
      </c>
      <c r="J7" s="15">
        <v>0.049</v>
      </c>
      <c r="K7" s="14">
        <v>0.0</v>
      </c>
      <c r="L7" s="14">
        <v>0.0</v>
      </c>
      <c r="M7" s="14">
        <v>0.0</v>
      </c>
    </row>
    <row r="8">
      <c r="A8" s="8" t="s">
        <v>31</v>
      </c>
      <c r="B8" s="9">
        <v>0.067</v>
      </c>
      <c r="C8" s="9">
        <v>0.076</v>
      </c>
      <c r="D8" s="9">
        <v>0.075</v>
      </c>
      <c r="E8" s="9">
        <v>0.072</v>
      </c>
      <c r="F8" s="9">
        <v>0.07</v>
      </c>
      <c r="G8" s="9">
        <v>0.071</v>
      </c>
      <c r="H8" s="9">
        <v>0.067</v>
      </c>
      <c r="I8" s="9">
        <v>0.07</v>
      </c>
      <c r="J8" s="9">
        <v>0.108</v>
      </c>
      <c r="K8" s="9">
        <v>0.0</v>
      </c>
      <c r="L8" s="9">
        <v>0.0</v>
      </c>
      <c r="M8" s="9">
        <v>0.0</v>
      </c>
    </row>
    <row r="9">
      <c r="A9" s="10"/>
      <c r="B9" s="11">
        <v>0.039</v>
      </c>
      <c r="C9" s="11">
        <v>0.041</v>
      </c>
      <c r="D9" s="11">
        <v>0.043</v>
      </c>
      <c r="E9" s="11">
        <v>0.04</v>
      </c>
      <c r="F9" s="11">
        <v>0.04</v>
      </c>
      <c r="G9" s="11">
        <v>0.04</v>
      </c>
      <c r="H9" s="11">
        <v>0.04</v>
      </c>
      <c r="I9" s="11">
        <v>0.04</v>
      </c>
      <c r="J9" s="16">
        <v>0.067</v>
      </c>
      <c r="K9" s="14">
        <v>0.0</v>
      </c>
      <c r="L9" s="14">
        <v>0.0</v>
      </c>
      <c r="M9" s="14">
        <v>0.0</v>
      </c>
    </row>
    <row r="10">
      <c r="A10" s="8" t="s">
        <v>41</v>
      </c>
      <c r="B10" s="9">
        <v>0.068</v>
      </c>
      <c r="C10" s="9">
        <v>0.074</v>
      </c>
      <c r="D10" s="9">
        <v>0.07</v>
      </c>
      <c r="E10" s="9">
        <v>0.076</v>
      </c>
      <c r="F10" s="9">
        <v>0.073</v>
      </c>
      <c r="G10" s="9">
        <v>0.076</v>
      </c>
      <c r="H10" s="9">
        <v>0.074</v>
      </c>
      <c r="I10" s="9">
        <v>0.073</v>
      </c>
      <c r="J10" s="9">
        <v>0.085</v>
      </c>
      <c r="K10" s="9">
        <v>0.0</v>
      </c>
      <c r="L10" s="9">
        <v>0.0</v>
      </c>
      <c r="M10" s="9">
        <v>0.0</v>
      </c>
    </row>
    <row r="11">
      <c r="A11" s="10"/>
      <c r="B11" s="13">
        <v>0.038</v>
      </c>
      <c r="C11" s="13">
        <v>0.037</v>
      </c>
      <c r="D11" s="11">
        <v>0.039</v>
      </c>
      <c r="E11" s="12">
        <v>0.046</v>
      </c>
      <c r="F11" s="11">
        <v>0.041</v>
      </c>
      <c r="G11" s="11">
        <v>0.041</v>
      </c>
      <c r="H11" s="11">
        <v>0.042</v>
      </c>
      <c r="I11" s="11">
        <v>0.041</v>
      </c>
      <c r="J11" s="12">
        <v>0.046</v>
      </c>
      <c r="K11" s="14">
        <v>0.0</v>
      </c>
      <c r="L11" s="14">
        <v>0.0</v>
      </c>
      <c r="M11" s="14">
        <v>0.0</v>
      </c>
    </row>
    <row r="12">
      <c r="A12" s="8" t="s">
        <v>51</v>
      </c>
      <c r="B12" s="9">
        <v>0.069</v>
      </c>
      <c r="C12" s="9">
        <v>0.073</v>
      </c>
      <c r="D12" s="9">
        <v>0.072</v>
      </c>
      <c r="E12" s="9">
        <v>0.068</v>
      </c>
      <c r="F12" s="9">
        <v>0.077</v>
      </c>
      <c r="G12" s="9">
        <v>0.072</v>
      </c>
      <c r="H12" s="9">
        <v>0.073</v>
      </c>
      <c r="I12" s="9">
        <v>0.073</v>
      </c>
      <c r="J12" s="9">
        <v>0.076</v>
      </c>
      <c r="K12" s="9">
        <v>0.0</v>
      </c>
      <c r="L12" s="9">
        <v>0.0</v>
      </c>
      <c r="M12" s="9">
        <v>0.0</v>
      </c>
    </row>
    <row r="13">
      <c r="A13" s="10"/>
      <c r="B13" s="11">
        <v>0.039</v>
      </c>
      <c r="C13" s="11">
        <v>0.04</v>
      </c>
      <c r="D13" s="11">
        <v>0.042</v>
      </c>
      <c r="E13" s="11">
        <v>0.041</v>
      </c>
      <c r="F13" s="11">
        <v>0.042</v>
      </c>
      <c r="G13" s="11">
        <v>0.04</v>
      </c>
      <c r="H13" s="11">
        <v>0.04</v>
      </c>
      <c r="I13" s="12">
        <v>0.044</v>
      </c>
      <c r="J13" s="13">
        <v>0.038</v>
      </c>
      <c r="K13" s="14">
        <v>0.0</v>
      </c>
      <c r="L13" s="14">
        <v>0.0</v>
      </c>
      <c r="M13" s="14">
        <v>0.0</v>
      </c>
    </row>
    <row r="14">
      <c r="A14" s="8" t="s">
        <v>61</v>
      </c>
      <c r="B14" s="9">
        <v>0.065</v>
      </c>
      <c r="C14" s="9">
        <v>0.074</v>
      </c>
      <c r="D14" s="9">
        <v>0.09</v>
      </c>
      <c r="E14" s="9">
        <v>0.063</v>
      </c>
      <c r="F14" s="9">
        <v>0.07</v>
      </c>
      <c r="G14" s="9">
        <v>0.072</v>
      </c>
      <c r="H14" s="9">
        <v>0.067</v>
      </c>
      <c r="I14" s="9">
        <v>0.063</v>
      </c>
      <c r="J14" s="9">
        <v>0.075</v>
      </c>
      <c r="K14" s="9">
        <v>0.0</v>
      </c>
      <c r="L14" s="9">
        <v>0.0</v>
      </c>
      <c r="M14" s="9">
        <v>0.0</v>
      </c>
    </row>
    <row r="15">
      <c r="A15" s="10"/>
      <c r="B15" s="11">
        <v>0.039</v>
      </c>
      <c r="C15" s="12">
        <v>0.045</v>
      </c>
      <c r="D15" s="17">
        <v>0.06</v>
      </c>
      <c r="E15" s="11">
        <v>0.04</v>
      </c>
      <c r="F15" s="11">
        <v>0.042</v>
      </c>
      <c r="G15" s="11">
        <v>0.041</v>
      </c>
      <c r="H15" s="11">
        <v>0.04</v>
      </c>
      <c r="I15" s="11">
        <v>0.04</v>
      </c>
      <c r="J15" s="13">
        <v>0.038</v>
      </c>
      <c r="K15" s="14">
        <v>0.0</v>
      </c>
      <c r="L15" s="14">
        <v>0.0</v>
      </c>
      <c r="M15" s="14">
        <v>0.0</v>
      </c>
    </row>
    <row r="16">
      <c r="A16" s="8" t="s">
        <v>71</v>
      </c>
      <c r="B16" s="18">
        <v>1.228</v>
      </c>
      <c r="C16" s="19">
        <v>1.788</v>
      </c>
      <c r="D16" s="20">
        <v>1.304</v>
      </c>
      <c r="E16" s="21">
        <v>0.71</v>
      </c>
      <c r="F16" s="22">
        <v>0.56</v>
      </c>
      <c r="G16" s="23">
        <v>0.365</v>
      </c>
      <c r="H16" s="24">
        <v>0.206</v>
      </c>
      <c r="I16" s="24">
        <v>0.141</v>
      </c>
      <c r="J16" s="9">
        <v>0.07</v>
      </c>
      <c r="K16" s="9">
        <v>0.0</v>
      </c>
      <c r="L16" s="9">
        <v>0.0</v>
      </c>
      <c r="M16" s="9">
        <v>0.0</v>
      </c>
    </row>
    <row r="17">
      <c r="A17" s="10"/>
      <c r="B17" s="13">
        <v>0.038</v>
      </c>
      <c r="C17" s="15">
        <v>0.048</v>
      </c>
      <c r="D17" s="11">
        <v>0.042</v>
      </c>
      <c r="E17" s="11">
        <v>0.04</v>
      </c>
      <c r="F17" s="11">
        <v>0.042</v>
      </c>
      <c r="G17" s="12">
        <v>0.047</v>
      </c>
      <c r="H17" s="11">
        <v>0.04</v>
      </c>
      <c r="I17" s="11">
        <v>0.04</v>
      </c>
      <c r="J17" s="11">
        <v>0.04</v>
      </c>
      <c r="K17" s="14">
        <v>0.0</v>
      </c>
      <c r="L17" s="14">
        <v>0.0</v>
      </c>
      <c r="M17" s="14">
        <v>0.0</v>
      </c>
    </row>
    <row r="20">
      <c r="A20" s="25" t="s">
        <v>152</v>
      </c>
      <c r="B20" s="7">
        <v>1.0</v>
      </c>
      <c r="C20" s="7">
        <v>2.0</v>
      </c>
      <c r="D20" s="7">
        <v>3.0</v>
      </c>
      <c r="E20" s="7">
        <v>4.0</v>
      </c>
      <c r="F20" s="7">
        <v>5.0</v>
      </c>
      <c r="G20" s="7">
        <v>6.0</v>
      </c>
      <c r="H20" s="7">
        <v>7.0</v>
      </c>
      <c r="I20" s="7">
        <v>8.0</v>
      </c>
      <c r="J20" s="7">
        <v>9.0</v>
      </c>
      <c r="K20" s="7">
        <v>10.0</v>
      </c>
      <c r="L20" s="7">
        <v>11.0</v>
      </c>
      <c r="M20" s="7">
        <v>12.0</v>
      </c>
    </row>
    <row r="21">
      <c r="A21" s="8" t="s">
        <v>1</v>
      </c>
      <c r="B21" s="9">
        <v>0.076</v>
      </c>
      <c r="C21" s="9">
        <v>0.073</v>
      </c>
      <c r="D21" s="9">
        <v>0.073</v>
      </c>
      <c r="E21" s="24">
        <v>0.252</v>
      </c>
      <c r="F21" s="24">
        <v>0.229</v>
      </c>
      <c r="G21" s="24">
        <v>0.256</v>
      </c>
      <c r="H21" s="21">
        <v>0.965</v>
      </c>
      <c r="I21" s="21">
        <v>0.911</v>
      </c>
      <c r="J21" s="21">
        <v>0.979</v>
      </c>
      <c r="K21" s="9">
        <v>0.049</v>
      </c>
      <c r="L21" s="9">
        <v>0.052</v>
      </c>
      <c r="M21" s="9">
        <v>0.0</v>
      </c>
    </row>
    <row r="22">
      <c r="A22" s="10"/>
      <c r="B22" s="13">
        <v>0.038</v>
      </c>
      <c r="C22" s="13">
        <v>0.038</v>
      </c>
      <c r="D22" s="13">
        <v>0.037</v>
      </c>
      <c r="E22" s="13">
        <v>0.038</v>
      </c>
      <c r="F22" s="13">
        <v>0.038</v>
      </c>
      <c r="G22" s="13">
        <v>0.038</v>
      </c>
      <c r="H22" s="13">
        <v>0.039</v>
      </c>
      <c r="I22" s="13">
        <v>0.038</v>
      </c>
      <c r="J22" s="13">
        <v>0.038</v>
      </c>
      <c r="K22" s="11">
        <v>0.043</v>
      </c>
      <c r="L22" s="12">
        <v>0.047</v>
      </c>
      <c r="M22" s="14">
        <v>0.0</v>
      </c>
    </row>
    <row r="23">
      <c r="A23" s="8" t="s">
        <v>11</v>
      </c>
      <c r="B23" s="9">
        <v>0.069</v>
      </c>
      <c r="C23" s="9">
        <v>0.076</v>
      </c>
      <c r="D23" s="9">
        <v>0.07</v>
      </c>
      <c r="E23" s="24">
        <v>0.165</v>
      </c>
      <c r="F23" s="24">
        <v>0.178</v>
      </c>
      <c r="G23" s="24">
        <v>0.196</v>
      </c>
      <c r="H23" s="26">
        <v>0.579</v>
      </c>
      <c r="I23" s="26">
        <v>0.561</v>
      </c>
      <c r="J23" s="26">
        <v>0.542</v>
      </c>
      <c r="K23" s="9">
        <v>0.047</v>
      </c>
      <c r="L23" s="9">
        <v>0.048</v>
      </c>
      <c r="M23" s="9">
        <v>0.0</v>
      </c>
    </row>
    <row r="24">
      <c r="A24" s="10"/>
      <c r="B24" s="27">
        <v>0.034</v>
      </c>
      <c r="C24" s="11">
        <v>0.043</v>
      </c>
      <c r="D24" s="13">
        <v>0.037</v>
      </c>
      <c r="E24" s="13">
        <v>0.038</v>
      </c>
      <c r="F24" s="13">
        <v>0.038</v>
      </c>
      <c r="G24" s="13">
        <v>0.039</v>
      </c>
      <c r="H24" s="13">
        <v>0.037</v>
      </c>
      <c r="I24" s="13">
        <v>0.037</v>
      </c>
      <c r="J24" s="13">
        <v>0.038</v>
      </c>
      <c r="K24" s="12">
        <v>0.045</v>
      </c>
      <c r="L24" s="11">
        <v>0.044</v>
      </c>
      <c r="M24" s="14">
        <v>0.0</v>
      </c>
    </row>
    <row r="25">
      <c r="A25" s="8" t="s">
        <v>21</v>
      </c>
      <c r="B25" s="9">
        <v>0.075</v>
      </c>
      <c r="C25" s="9">
        <v>0.07</v>
      </c>
      <c r="D25" s="9">
        <v>0.07</v>
      </c>
      <c r="E25" s="9">
        <v>0.096</v>
      </c>
      <c r="F25" s="9">
        <v>0.097</v>
      </c>
      <c r="G25" s="9">
        <v>0.099</v>
      </c>
      <c r="H25" s="9">
        <v>0.135</v>
      </c>
      <c r="I25" s="9">
        <v>0.134</v>
      </c>
      <c r="J25" s="9">
        <v>0.121</v>
      </c>
      <c r="K25" s="9">
        <v>0.046</v>
      </c>
      <c r="L25" s="9">
        <v>0.048</v>
      </c>
      <c r="M25" s="9">
        <v>0.0</v>
      </c>
    </row>
    <row r="26">
      <c r="A26" s="10"/>
      <c r="B26" s="11">
        <v>0.042</v>
      </c>
      <c r="C26" s="13">
        <v>0.038</v>
      </c>
      <c r="D26" s="13">
        <v>0.038</v>
      </c>
      <c r="E26" s="13">
        <v>0.037</v>
      </c>
      <c r="F26" s="13">
        <v>0.038</v>
      </c>
      <c r="G26" s="13">
        <v>0.038</v>
      </c>
      <c r="H26" s="13">
        <v>0.038</v>
      </c>
      <c r="I26" s="13">
        <v>0.038</v>
      </c>
      <c r="J26" s="13">
        <v>0.038</v>
      </c>
      <c r="K26" s="11">
        <v>0.043</v>
      </c>
      <c r="L26" s="11">
        <v>0.044</v>
      </c>
      <c r="M26" s="14">
        <v>0.0</v>
      </c>
    </row>
    <row r="27">
      <c r="A27" s="8" t="s">
        <v>31</v>
      </c>
      <c r="B27" s="9">
        <v>0.062</v>
      </c>
      <c r="C27" s="9">
        <v>0.076</v>
      </c>
      <c r="D27" s="9">
        <v>0.077</v>
      </c>
      <c r="E27" s="9">
        <v>0.082</v>
      </c>
      <c r="F27" s="9">
        <v>0.081</v>
      </c>
      <c r="G27" s="9">
        <v>0.08</v>
      </c>
      <c r="H27" s="9">
        <v>0.081</v>
      </c>
      <c r="I27" s="9">
        <v>0.081</v>
      </c>
      <c r="J27" s="9">
        <v>0.081</v>
      </c>
      <c r="K27" s="9">
        <v>0.063</v>
      </c>
      <c r="L27" s="9">
        <v>0.049</v>
      </c>
      <c r="M27" s="9">
        <v>0.0</v>
      </c>
    </row>
    <row r="28">
      <c r="A28" s="10"/>
      <c r="B28" s="13">
        <v>0.038</v>
      </c>
      <c r="C28" s="11">
        <v>0.044</v>
      </c>
      <c r="D28" s="11">
        <v>0.041</v>
      </c>
      <c r="E28" s="13">
        <v>0.039</v>
      </c>
      <c r="F28" s="13">
        <v>0.039</v>
      </c>
      <c r="G28" s="13">
        <v>0.038</v>
      </c>
      <c r="H28" s="13">
        <v>0.038</v>
      </c>
      <c r="I28" s="13">
        <v>0.038</v>
      </c>
      <c r="J28" s="13">
        <v>0.039</v>
      </c>
      <c r="K28" s="17">
        <v>0.06</v>
      </c>
      <c r="L28" s="12">
        <v>0.047</v>
      </c>
      <c r="M28" s="14">
        <v>0.0</v>
      </c>
    </row>
    <row r="29">
      <c r="A29" s="8" t="s">
        <v>41</v>
      </c>
      <c r="B29" s="9">
        <v>0.07</v>
      </c>
      <c r="C29" s="9">
        <v>0.071</v>
      </c>
      <c r="D29" s="9">
        <v>0.074</v>
      </c>
      <c r="E29" s="9">
        <v>0.142</v>
      </c>
      <c r="F29" s="9">
        <v>0.153</v>
      </c>
      <c r="G29" s="9">
        <v>0.162</v>
      </c>
      <c r="H29" s="23">
        <v>0.355</v>
      </c>
      <c r="I29" s="23">
        <v>0.387</v>
      </c>
      <c r="J29" s="23">
        <v>0.34</v>
      </c>
      <c r="K29" s="9">
        <v>0.048</v>
      </c>
      <c r="L29" s="9">
        <v>0.07</v>
      </c>
      <c r="M29" s="9">
        <v>0.0</v>
      </c>
    </row>
    <row r="30">
      <c r="A30" s="10"/>
      <c r="B30" s="13">
        <v>0.037</v>
      </c>
      <c r="C30" s="13">
        <v>0.038</v>
      </c>
      <c r="D30" s="13">
        <v>0.038</v>
      </c>
      <c r="E30" s="13">
        <v>0.038</v>
      </c>
      <c r="F30" s="13">
        <v>0.037</v>
      </c>
      <c r="G30" s="13">
        <v>0.038</v>
      </c>
      <c r="H30" s="13">
        <v>0.038</v>
      </c>
      <c r="I30" s="13">
        <v>0.038</v>
      </c>
      <c r="J30" s="13">
        <v>0.038</v>
      </c>
      <c r="K30" s="11">
        <v>0.044</v>
      </c>
      <c r="L30" s="28">
        <v>0.057</v>
      </c>
      <c r="M30" s="14">
        <v>0.0</v>
      </c>
    </row>
    <row r="31">
      <c r="A31" s="8" t="s">
        <v>51</v>
      </c>
      <c r="B31" s="9">
        <v>0.07</v>
      </c>
      <c r="C31" s="9">
        <v>0.071</v>
      </c>
      <c r="D31" s="9">
        <v>0.077</v>
      </c>
      <c r="E31" s="9">
        <v>0.116</v>
      </c>
      <c r="F31" s="9">
        <v>0.109</v>
      </c>
      <c r="G31" s="9">
        <v>0.11</v>
      </c>
      <c r="H31" s="24">
        <v>0.18</v>
      </c>
      <c r="I31" s="24">
        <v>0.185</v>
      </c>
      <c r="J31" s="24">
        <v>0.183</v>
      </c>
      <c r="K31" s="9">
        <v>0.086</v>
      </c>
      <c r="L31" s="9">
        <v>0.049</v>
      </c>
      <c r="M31" s="9">
        <v>0.0</v>
      </c>
    </row>
    <row r="32">
      <c r="A32" s="10"/>
      <c r="B32" s="13">
        <v>0.038</v>
      </c>
      <c r="C32" s="13">
        <v>0.038</v>
      </c>
      <c r="D32" s="13">
        <v>0.04</v>
      </c>
      <c r="E32" s="12">
        <v>0.048</v>
      </c>
      <c r="F32" s="13">
        <v>0.038</v>
      </c>
      <c r="G32" s="13">
        <v>0.038</v>
      </c>
      <c r="H32" s="13">
        <v>0.038</v>
      </c>
      <c r="I32" s="13">
        <v>0.038</v>
      </c>
      <c r="J32" s="13">
        <v>0.04</v>
      </c>
      <c r="K32" s="16">
        <v>0.07</v>
      </c>
      <c r="L32" s="12">
        <v>0.047</v>
      </c>
      <c r="M32" s="14">
        <v>0.0</v>
      </c>
    </row>
    <row r="33">
      <c r="A33" s="8" t="s">
        <v>61</v>
      </c>
      <c r="B33" s="9">
        <v>0.066</v>
      </c>
      <c r="C33" s="9">
        <v>0.069</v>
      </c>
      <c r="D33" s="9">
        <v>0.076</v>
      </c>
      <c r="E33" s="9">
        <v>0.086</v>
      </c>
      <c r="F33" s="9">
        <v>0.089</v>
      </c>
      <c r="G33" s="9">
        <v>0.092</v>
      </c>
      <c r="H33" s="9">
        <v>0.12</v>
      </c>
      <c r="I33" s="9">
        <v>0.119</v>
      </c>
      <c r="J33" s="9">
        <v>0.117</v>
      </c>
      <c r="K33" s="9">
        <v>0.05</v>
      </c>
      <c r="L33" s="9">
        <v>0.053</v>
      </c>
      <c r="M33" s="9">
        <v>0.0</v>
      </c>
    </row>
    <row r="34">
      <c r="A34" s="10"/>
      <c r="B34" s="13">
        <v>0.037</v>
      </c>
      <c r="C34" s="13">
        <v>0.038</v>
      </c>
      <c r="D34" s="13">
        <v>0.039</v>
      </c>
      <c r="E34" s="13">
        <v>0.038</v>
      </c>
      <c r="F34" s="13">
        <v>0.038</v>
      </c>
      <c r="G34" s="11">
        <v>0.04</v>
      </c>
      <c r="H34" s="13">
        <v>0.038</v>
      </c>
      <c r="I34" s="13">
        <v>0.038</v>
      </c>
      <c r="J34" s="13">
        <v>0.039</v>
      </c>
      <c r="K34" s="12">
        <v>0.048</v>
      </c>
      <c r="L34" s="12">
        <v>0.048</v>
      </c>
      <c r="M34" s="14">
        <v>0.0</v>
      </c>
    </row>
    <row r="35">
      <c r="A35" s="8" t="s">
        <v>71</v>
      </c>
      <c r="B35" s="19">
        <v>2.181</v>
      </c>
      <c r="K35" s="9">
        <v>0.046</v>
      </c>
      <c r="L35" s="9">
        <v>0.048</v>
      </c>
      <c r="M35" s="9">
        <v>0.0</v>
      </c>
    </row>
    <row r="36">
      <c r="A36" s="10"/>
      <c r="B36" s="13">
        <v>0.038</v>
      </c>
      <c r="C36" s="11">
        <v>0.043</v>
      </c>
      <c r="D36" s="13">
        <v>0.04</v>
      </c>
      <c r="E36" s="13">
        <v>0.039</v>
      </c>
      <c r="F36" s="13">
        <v>0.037</v>
      </c>
      <c r="G36" s="13">
        <v>0.039</v>
      </c>
      <c r="H36" s="13">
        <v>0.037</v>
      </c>
      <c r="I36" s="13">
        <v>0.039</v>
      </c>
      <c r="J36" s="13">
        <v>0.039</v>
      </c>
      <c r="K36" s="12">
        <v>0.045</v>
      </c>
      <c r="L36" s="12">
        <v>0.048</v>
      </c>
      <c r="M36" s="14">
        <v>0.0</v>
      </c>
    </row>
  </sheetData>
  <mergeCells count="16">
    <mergeCell ref="A2:A3"/>
    <mergeCell ref="A4:A5"/>
    <mergeCell ref="A6:A7"/>
    <mergeCell ref="A8:A9"/>
    <mergeCell ref="A10:A11"/>
    <mergeCell ref="A12:A13"/>
    <mergeCell ref="A14:A15"/>
    <mergeCell ref="A33:A34"/>
    <mergeCell ref="A35:A36"/>
    <mergeCell ref="A16:A17"/>
    <mergeCell ref="A21:A22"/>
    <mergeCell ref="A23:A24"/>
    <mergeCell ref="A25:A26"/>
    <mergeCell ref="A27:A28"/>
    <mergeCell ref="A29:A30"/>
    <mergeCell ref="A31:A3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153</v>
      </c>
      <c r="B1" s="29" t="s">
        <v>154</v>
      </c>
      <c r="C1" s="30" t="s">
        <v>155</v>
      </c>
      <c r="D1" s="30" t="s">
        <v>156</v>
      </c>
      <c r="E1" s="30" t="s">
        <v>157</v>
      </c>
      <c r="F1" s="30" t="s">
        <v>158</v>
      </c>
      <c r="G1" s="30" t="s">
        <v>159</v>
      </c>
      <c r="H1" s="30" t="s">
        <v>160</v>
      </c>
      <c r="I1" s="30" t="s">
        <v>161</v>
      </c>
      <c r="J1" s="30" t="s">
        <v>162</v>
      </c>
      <c r="K1" s="30" t="s">
        <v>163</v>
      </c>
      <c r="L1" s="30" t="s">
        <v>164</v>
      </c>
      <c r="M1" s="30" t="s">
        <v>165</v>
      </c>
      <c r="N1" s="30" t="s">
        <v>166</v>
      </c>
      <c r="O1" s="30" t="s">
        <v>167</v>
      </c>
      <c r="P1" s="30" t="s">
        <v>168</v>
      </c>
      <c r="Q1" s="30" t="s">
        <v>169</v>
      </c>
      <c r="R1" s="30" t="s">
        <v>170</v>
      </c>
      <c r="S1" s="30" t="s">
        <v>171</v>
      </c>
      <c r="T1" s="30" t="s">
        <v>172</v>
      </c>
      <c r="U1" s="30" t="s">
        <v>173</v>
      </c>
      <c r="V1" s="30" t="s">
        <v>174</v>
      </c>
      <c r="W1" s="30" t="s">
        <v>175</v>
      </c>
      <c r="X1" s="30" t="s">
        <v>176</v>
      </c>
      <c r="Y1" s="30" t="s">
        <v>177</v>
      </c>
      <c r="Z1" s="30" t="s">
        <v>178</v>
      </c>
      <c r="AA1" s="30" t="s">
        <v>179</v>
      </c>
    </row>
    <row r="2">
      <c r="A2" s="29" t="s">
        <v>1</v>
      </c>
      <c r="B2" s="9">
        <v>0.07</v>
      </c>
      <c r="C2" s="9">
        <v>0.072</v>
      </c>
      <c r="D2" s="9">
        <v>0.065</v>
      </c>
      <c r="E2" s="9">
        <v>0.072</v>
      </c>
      <c r="F2" s="9">
        <v>0.065</v>
      </c>
      <c r="G2" s="9">
        <v>0.067</v>
      </c>
      <c r="H2" s="9">
        <v>0.068</v>
      </c>
      <c r="I2" s="9">
        <v>0.063</v>
      </c>
      <c r="J2" s="9">
        <v>0.066</v>
      </c>
      <c r="K2" s="9">
        <v>0.063</v>
      </c>
      <c r="L2" s="9">
        <v>0.079</v>
      </c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>
      <c r="A3" s="29" t="s">
        <v>11</v>
      </c>
      <c r="B3" s="24">
        <v>0.141</v>
      </c>
      <c r="C3" s="9">
        <v>0.16</v>
      </c>
      <c r="D3" s="9">
        <v>0.061</v>
      </c>
      <c r="E3" s="9">
        <v>0.069</v>
      </c>
      <c r="F3" s="9">
        <v>0.072</v>
      </c>
      <c r="G3" s="9">
        <v>0.077</v>
      </c>
      <c r="H3" s="9">
        <v>0.062</v>
      </c>
      <c r="I3" s="9">
        <v>0.068</v>
      </c>
      <c r="J3" s="9">
        <v>0.065</v>
      </c>
      <c r="K3" s="9">
        <v>0.062</v>
      </c>
      <c r="L3" s="9">
        <v>0.076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>
      <c r="A4" s="29" t="s">
        <v>21</v>
      </c>
      <c r="B4" s="24">
        <v>0.206</v>
      </c>
      <c r="C4" s="24">
        <v>0.247</v>
      </c>
      <c r="D4" s="9">
        <v>0.071</v>
      </c>
      <c r="E4" s="9">
        <v>0.073</v>
      </c>
      <c r="F4" s="9">
        <v>0.072</v>
      </c>
      <c r="G4" s="9">
        <v>0.071</v>
      </c>
      <c r="H4" s="9">
        <v>0.066</v>
      </c>
      <c r="I4" s="9">
        <v>0.078</v>
      </c>
      <c r="J4" s="9">
        <v>0.084</v>
      </c>
      <c r="K4" s="9">
        <v>0.076</v>
      </c>
      <c r="L4" s="9">
        <v>0.089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29" t="s">
        <v>31</v>
      </c>
      <c r="B5" s="23">
        <v>0.365</v>
      </c>
      <c r="C5" s="23">
        <v>0.409</v>
      </c>
      <c r="D5" s="9">
        <v>0.067</v>
      </c>
      <c r="E5" s="9">
        <v>0.076</v>
      </c>
      <c r="F5" s="9">
        <v>0.075</v>
      </c>
      <c r="G5" s="9">
        <v>0.072</v>
      </c>
      <c r="H5" s="9">
        <v>0.07</v>
      </c>
      <c r="I5" s="9">
        <v>0.071</v>
      </c>
      <c r="J5" s="9">
        <v>0.067</v>
      </c>
      <c r="K5" s="9">
        <v>0.07</v>
      </c>
      <c r="L5" s="9">
        <v>0.108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29" t="s">
        <v>41</v>
      </c>
      <c r="B6" s="22">
        <v>0.56</v>
      </c>
      <c r="C6" s="22">
        <v>0.711</v>
      </c>
      <c r="D6" s="9">
        <v>0.068</v>
      </c>
      <c r="E6" s="9">
        <v>0.074</v>
      </c>
      <c r="F6" s="9">
        <v>0.07</v>
      </c>
      <c r="G6" s="9">
        <v>0.076</v>
      </c>
      <c r="H6" s="9">
        <v>0.073</v>
      </c>
      <c r="I6" s="9">
        <v>0.076</v>
      </c>
      <c r="J6" s="9">
        <v>0.074</v>
      </c>
      <c r="K6" s="9">
        <v>0.073</v>
      </c>
      <c r="L6" s="9">
        <v>0.085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29" t="s">
        <v>51</v>
      </c>
      <c r="B7" s="21">
        <v>0.71</v>
      </c>
      <c r="C7" s="31">
        <v>1.097</v>
      </c>
      <c r="D7" s="9">
        <v>0.069</v>
      </c>
      <c r="E7" s="9">
        <v>0.073</v>
      </c>
      <c r="F7" s="9">
        <v>0.072</v>
      </c>
      <c r="G7" s="9">
        <v>0.068</v>
      </c>
      <c r="H7" s="9">
        <v>0.077</v>
      </c>
      <c r="I7" s="9">
        <v>0.072</v>
      </c>
      <c r="J7" s="9">
        <v>0.073</v>
      </c>
      <c r="K7" s="9">
        <v>0.073</v>
      </c>
      <c r="L7" s="9">
        <v>0.076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>
      <c r="A8" s="29" t="s">
        <v>61</v>
      </c>
      <c r="B8" s="20">
        <v>1.304</v>
      </c>
      <c r="C8" s="20">
        <v>1.704</v>
      </c>
      <c r="D8" s="9">
        <v>0.065</v>
      </c>
      <c r="E8" s="9">
        <v>0.074</v>
      </c>
      <c r="F8" s="9">
        <v>0.09</v>
      </c>
      <c r="G8" s="9">
        <v>0.063</v>
      </c>
      <c r="H8" s="9">
        <v>0.07</v>
      </c>
      <c r="I8" s="9">
        <v>0.072</v>
      </c>
      <c r="J8" s="9">
        <v>0.067</v>
      </c>
      <c r="K8" s="9">
        <v>0.063</v>
      </c>
      <c r="L8" s="9">
        <v>0.075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>
      <c r="A9" s="30"/>
      <c r="B9" s="19">
        <v>1.788</v>
      </c>
      <c r="C9" s="19">
        <v>2.292</v>
      </c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32" t="s">
        <v>180</v>
      </c>
      <c r="B10" s="32" t="s">
        <v>181</v>
      </c>
      <c r="C10" s="33" t="s">
        <v>182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34">
        <v>0.0</v>
      </c>
      <c r="B11" s="34">
        <f t="shared" ref="B11:B18" si="1">AVERAGE(B2:C2)</f>
        <v>0.071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34">
        <v>15.625</v>
      </c>
      <c r="B12" s="34">
        <f t="shared" si="1"/>
        <v>0.1505</v>
      </c>
      <c r="C12" s="35">
        <f>B12-B11</f>
        <v>0.0795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34">
        <f t="shared" ref="A13:A18" si="2">A12*2</f>
        <v>31.25</v>
      </c>
      <c r="B13" s="34">
        <f t="shared" si="1"/>
        <v>0.2265</v>
      </c>
      <c r="C13" s="35">
        <f>B13-B11</f>
        <v>0.1555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34">
        <f t="shared" si="2"/>
        <v>62.5</v>
      </c>
      <c r="B14" s="34">
        <f t="shared" si="1"/>
        <v>0.387</v>
      </c>
      <c r="C14" s="35">
        <f>B14-B11</f>
        <v>0.316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34">
        <f t="shared" si="2"/>
        <v>125</v>
      </c>
      <c r="B15" s="34">
        <f t="shared" si="1"/>
        <v>0.6355</v>
      </c>
      <c r="C15" s="35">
        <f>B15-B11</f>
        <v>0.5645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A16" s="34">
        <f t="shared" si="2"/>
        <v>250</v>
      </c>
      <c r="B16" s="34">
        <f t="shared" si="1"/>
        <v>0.9035</v>
      </c>
      <c r="C16" s="35">
        <f>B16-B11</f>
        <v>0.8325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>
      <c r="A17" s="34">
        <f t="shared" si="2"/>
        <v>500</v>
      </c>
      <c r="B17" s="34">
        <f t="shared" si="1"/>
        <v>1.504</v>
      </c>
      <c r="C17" s="35">
        <f>B17-B11</f>
        <v>1.433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>
      <c r="A18" s="34">
        <f t="shared" si="2"/>
        <v>1000</v>
      </c>
      <c r="B18" s="34">
        <f t="shared" si="1"/>
        <v>2.04</v>
      </c>
      <c r="C18" s="35">
        <f>B18-B11</f>
        <v>1.969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>
      <c r="A21" s="32" t="s">
        <v>183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>
      <c r="A22" s="36" t="s">
        <v>184</v>
      </c>
      <c r="B22" s="29" t="s">
        <v>185</v>
      </c>
      <c r="C22" s="30"/>
      <c r="D22" s="29" t="s">
        <v>186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>
      <c r="A23" s="30"/>
      <c r="B23" s="30"/>
      <c r="C23" s="30" t="s">
        <v>187</v>
      </c>
      <c r="D23" s="30" t="s">
        <v>156</v>
      </c>
      <c r="E23" s="30" t="s">
        <v>157</v>
      </c>
      <c r="F23" s="30" t="s">
        <v>158</v>
      </c>
      <c r="G23" s="30" t="s">
        <v>159</v>
      </c>
      <c r="H23" s="30" t="s">
        <v>160</v>
      </c>
      <c r="I23" s="30" t="s">
        <v>161</v>
      </c>
      <c r="J23" s="30" t="s">
        <v>162</v>
      </c>
      <c r="K23" s="30" t="s">
        <v>163</v>
      </c>
      <c r="L23" s="30" t="s">
        <v>164</v>
      </c>
      <c r="M23" s="30" t="s">
        <v>165</v>
      </c>
      <c r="N23" s="30" t="s">
        <v>166</v>
      </c>
      <c r="O23" s="30" t="s">
        <v>167</v>
      </c>
      <c r="P23" s="30" t="s">
        <v>168</v>
      </c>
      <c r="Q23" s="30" t="s">
        <v>169</v>
      </c>
      <c r="R23" s="30" t="s">
        <v>170</v>
      </c>
      <c r="S23" s="30" t="s">
        <v>171</v>
      </c>
      <c r="T23" s="30" t="s">
        <v>172</v>
      </c>
      <c r="U23" s="30" t="s">
        <v>173</v>
      </c>
      <c r="V23" s="30" t="s">
        <v>174</v>
      </c>
      <c r="W23" s="30" t="s">
        <v>175</v>
      </c>
      <c r="X23" s="30" t="s">
        <v>176</v>
      </c>
      <c r="Y23" s="30" t="s">
        <v>177</v>
      </c>
      <c r="Z23" s="30" t="s">
        <v>178</v>
      </c>
      <c r="AA23" s="30" t="s">
        <v>179</v>
      </c>
    </row>
    <row r="24">
      <c r="A24" s="29" t="s">
        <v>188</v>
      </c>
      <c r="B24" s="30"/>
      <c r="C24" s="29" t="s">
        <v>1</v>
      </c>
      <c r="D24" s="37">
        <f t="shared" ref="D24:AA24" si="3">$B$27*(($B$25-(D2-$B$11))/((D2-$B$11)-$B$28))^(1/$B$26)</f>
        <v>0.008242255743</v>
      </c>
      <c r="E24" s="37">
        <f t="shared" si="3"/>
        <v>0.9201480182</v>
      </c>
      <c r="F24" s="37">
        <f t="shared" si="3"/>
        <v>0.008242255743</v>
      </c>
      <c r="G24" s="37">
        <f t="shared" si="3"/>
        <v>0.2415320085</v>
      </c>
      <c r="H24" s="37">
        <f t="shared" si="3"/>
        <v>0.3704271353</v>
      </c>
      <c r="I24" s="37" t="str">
        <f t="shared" si="3"/>
        <v>#NUM!</v>
      </c>
      <c r="J24" s="37">
        <f t="shared" si="3"/>
        <v>0.1186761355</v>
      </c>
      <c r="K24" s="37" t="str">
        <f t="shared" si="3"/>
        <v>#NUM!</v>
      </c>
      <c r="L24" s="37">
        <f t="shared" si="3"/>
        <v>1.955815151</v>
      </c>
      <c r="M24" s="37" t="str">
        <f t="shared" si="3"/>
        <v>#NUM!</v>
      </c>
      <c r="N24" s="37" t="str">
        <f t="shared" si="3"/>
        <v>#NUM!</v>
      </c>
      <c r="O24" s="37" t="str">
        <f t="shared" si="3"/>
        <v>#NUM!</v>
      </c>
      <c r="P24" s="37" t="str">
        <f t="shared" si="3"/>
        <v>#NUM!</v>
      </c>
      <c r="Q24" s="37" t="str">
        <f t="shared" si="3"/>
        <v>#NUM!</v>
      </c>
      <c r="R24" s="37" t="str">
        <f t="shared" si="3"/>
        <v>#NUM!</v>
      </c>
      <c r="S24" s="37" t="str">
        <f t="shared" si="3"/>
        <v>#NUM!</v>
      </c>
      <c r="T24" s="37" t="str">
        <f t="shared" si="3"/>
        <v>#NUM!</v>
      </c>
      <c r="U24" s="37" t="str">
        <f t="shared" si="3"/>
        <v>#NUM!</v>
      </c>
      <c r="V24" s="37" t="str">
        <f t="shared" si="3"/>
        <v>#NUM!</v>
      </c>
      <c r="W24" s="37" t="str">
        <f t="shared" si="3"/>
        <v>#NUM!</v>
      </c>
      <c r="X24" s="37" t="str">
        <f t="shared" si="3"/>
        <v>#NUM!</v>
      </c>
      <c r="Y24" s="37" t="str">
        <f t="shared" si="3"/>
        <v>#NUM!</v>
      </c>
      <c r="Z24" s="37" t="str">
        <f t="shared" si="3"/>
        <v>#NUM!</v>
      </c>
      <c r="AA24" s="37" t="str">
        <f t="shared" si="3"/>
        <v>#NUM!</v>
      </c>
    </row>
    <row r="25">
      <c r="A25" s="29" t="s">
        <v>189</v>
      </c>
      <c r="B25" s="38">
        <v>3.75722877360086</v>
      </c>
      <c r="C25" s="29" t="s">
        <v>11</v>
      </c>
      <c r="D25" s="37" t="str">
        <f t="shared" ref="D25:AA25" si="4">$B$27*(($B$25-(D3-$B$11))/((D3-$B$11)-$B$28))^(1/$B$26)</f>
        <v>#NUM!</v>
      </c>
      <c r="E25" s="37">
        <f t="shared" si="4"/>
        <v>0.5035102814</v>
      </c>
      <c r="F25" s="37">
        <f t="shared" si="4"/>
        <v>0.9201480182</v>
      </c>
      <c r="G25" s="37">
        <f t="shared" si="4"/>
        <v>1.652973635</v>
      </c>
      <c r="H25" s="37" t="str">
        <f t="shared" si="4"/>
        <v>#NUM!</v>
      </c>
      <c r="I25" s="37">
        <f t="shared" si="4"/>
        <v>0.3704271353</v>
      </c>
      <c r="J25" s="37">
        <f t="shared" si="4"/>
        <v>0.008242255743</v>
      </c>
      <c r="K25" s="37" t="str">
        <f t="shared" si="4"/>
        <v>#NUM!</v>
      </c>
      <c r="L25" s="37">
        <f t="shared" si="4"/>
        <v>1.503420982</v>
      </c>
      <c r="M25" s="37" t="str">
        <f t="shared" si="4"/>
        <v>#NUM!</v>
      </c>
      <c r="N25" s="37" t="str">
        <f t="shared" si="4"/>
        <v>#NUM!</v>
      </c>
      <c r="O25" s="37" t="str">
        <f t="shared" si="4"/>
        <v>#NUM!</v>
      </c>
      <c r="P25" s="37" t="str">
        <f t="shared" si="4"/>
        <v>#NUM!</v>
      </c>
      <c r="Q25" s="37" t="str">
        <f t="shared" si="4"/>
        <v>#NUM!</v>
      </c>
      <c r="R25" s="37" t="str">
        <f t="shared" si="4"/>
        <v>#NUM!</v>
      </c>
      <c r="S25" s="37" t="str">
        <f t="shared" si="4"/>
        <v>#NUM!</v>
      </c>
      <c r="T25" s="37" t="str">
        <f t="shared" si="4"/>
        <v>#NUM!</v>
      </c>
      <c r="U25" s="37" t="str">
        <f t="shared" si="4"/>
        <v>#NUM!</v>
      </c>
      <c r="V25" s="37" t="str">
        <f t="shared" si="4"/>
        <v>#NUM!</v>
      </c>
      <c r="W25" s="37" t="str">
        <f t="shared" si="4"/>
        <v>#NUM!</v>
      </c>
      <c r="X25" s="37" t="str">
        <f t="shared" si="4"/>
        <v>#NUM!</v>
      </c>
      <c r="Y25" s="37" t="str">
        <f t="shared" si="4"/>
        <v>#NUM!</v>
      </c>
      <c r="Z25" s="37" t="str">
        <f t="shared" si="4"/>
        <v>#NUM!</v>
      </c>
      <c r="AA25" s="37" t="str">
        <f t="shared" si="4"/>
        <v>#NUM!</v>
      </c>
    </row>
    <row r="26">
      <c r="A26" s="29" t="s">
        <v>190</v>
      </c>
      <c r="B26" s="39">
        <v>-0.912722039905291</v>
      </c>
      <c r="C26" s="29" t="s">
        <v>21</v>
      </c>
      <c r="D26" s="37">
        <f t="shared" ref="D26:AA26" si="5">$B$27*(($B$25-(D4-$B$11))/((D4-$B$11)-$B$28))^(1/$B$26)</f>
        <v>0.7788527696</v>
      </c>
      <c r="E26" s="37">
        <f t="shared" si="5"/>
        <v>1.063446224</v>
      </c>
      <c r="F26" s="37">
        <f t="shared" si="5"/>
        <v>0.9201480182</v>
      </c>
      <c r="G26" s="37">
        <f t="shared" si="5"/>
        <v>0.7788527696</v>
      </c>
      <c r="H26" s="37">
        <f t="shared" si="5"/>
        <v>0.1186761355</v>
      </c>
      <c r="I26" s="37">
        <f t="shared" si="5"/>
        <v>1.803798764</v>
      </c>
      <c r="J26" s="37">
        <f t="shared" si="5"/>
        <v>2.731593338</v>
      </c>
      <c r="K26" s="37">
        <f t="shared" si="5"/>
        <v>1.503420982</v>
      </c>
      <c r="L26" s="37">
        <f t="shared" si="5"/>
        <v>3.52949144</v>
      </c>
      <c r="M26" s="37" t="str">
        <f t="shared" si="5"/>
        <v>#NUM!</v>
      </c>
      <c r="N26" s="37" t="str">
        <f t="shared" si="5"/>
        <v>#NUM!</v>
      </c>
      <c r="O26" s="37" t="str">
        <f t="shared" si="5"/>
        <v>#NUM!</v>
      </c>
      <c r="P26" s="37" t="str">
        <f t="shared" si="5"/>
        <v>#NUM!</v>
      </c>
      <c r="Q26" s="37" t="str">
        <f t="shared" si="5"/>
        <v>#NUM!</v>
      </c>
      <c r="R26" s="37" t="str">
        <f t="shared" si="5"/>
        <v>#NUM!</v>
      </c>
      <c r="S26" s="37" t="str">
        <f t="shared" si="5"/>
        <v>#NUM!</v>
      </c>
      <c r="T26" s="37" t="str">
        <f t="shared" si="5"/>
        <v>#NUM!</v>
      </c>
      <c r="U26" s="37" t="str">
        <f t="shared" si="5"/>
        <v>#NUM!</v>
      </c>
      <c r="V26" s="37" t="str">
        <f t="shared" si="5"/>
        <v>#NUM!</v>
      </c>
      <c r="W26" s="37" t="str">
        <f t="shared" si="5"/>
        <v>#NUM!</v>
      </c>
      <c r="X26" s="37" t="str">
        <f t="shared" si="5"/>
        <v>#NUM!</v>
      </c>
      <c r="Y26" s="37" t="str">
        <f t="shared" si="5"/>
        <v>#NUM!</v>
      </c>
      <c r="Z26" s="37" t="str">
        <f t="shared" si="5"/>
        <v>#NUM!</v>
      </c>
      <c r="AA26" s="37" t="str">
        <f t="shared" si="5"/>
        <v>#NUM!</v>
      </c>
    </row>
    <row r="27">
      <c r="A27" s="29" t="s">
        <v>191</v>
      </c>
      <c r="B27" s="40">
        <v>887.244537967314</v>
      </c>
      <c r="C27" s="29" t="s">
        <v>31</v>
      </c>
      <c r="D27" s="37">
        <f t="shared" ref="D27:AA27" si="6">$B$27*(($B$25-(D5-$B$11))/((D5-$B$11)-$B$28))^(1/$B$26)</f>
        <v>0.2415320085</v>
      </c>
      <c r="E27" s="37">
        <f t="shared" si="6"/>
        <v>1.503420982</v>
      </c>
      <c r="F27" s="37">
        <f t="shared" si="6"/>
        <v>1.355236035</v>
      </c>
      <c r="G27" s="37">
        <f t="shared" si="6"/>
        <v>0.9201480182</v>
      </c>
      <c r="H27" s="37">
        <f t="shared" si="6"/>
        <v>0.639843546</v>
      </c>
      <c r="I27" s="37">
        <f t="shared" si="6"/>
        <v>0.7788527696</v>
      </c>
      <c r="J27" s="37">
        <f t="shared" si="6"/>
        <v>0.2415320085</v>
      </c>
      <c r="K27" s="37">
        <f t="shared" si="6"/>
        <v>0.639843546</v>
      </c>
      <c r="L27" s="37">
        <f t="shared" si="6"/>
        <v>6.710755593</v>
      </c>
      <c r="M27" s="37" t="str">
        <f t="shared" si="6"/>
        <v>#NUM!</v>
      </c>
      <c r="N27" s="37" t="str">
        <f t="shared" si="6"/>
        <v>#NUM!</v>
      </c>
      <c r="O27" s="37" t="str">
        <f t="shared" si="6"/>
        <v>#NUM!</v>
      </c>
      <c r="P27" s="37" t="str">
        <f t="shared" si="6"/>
        <v>#NUM!</v>
      </c>
      <c r="Q27" s="37" t="str">
        <f t="shared" si="6"/>
        <v>#NUM!</v>
      </c>
      <c r="R27" s="37" t="str">
        <f t="shared" si="6"/>
        <v>#NUM!</v>
      </c>
      <c r="S27" s="37" t="str">
        <f t="shared" si="6"/>
        <v>#NUM!</v>
      </c>
      <c r="T27" s="37" t="str">
        <f t="shared" si="6"/>
        <v>#NUM!</v>
      </c>
      <c r="U27" s="37" t="str">
        <f t="shared" si="6"/>
        <v>#NUM!</v>
      </c>
      <c r="V27" s="37" t="str">
        <f t="shared" si="6"/>
        <v>#NUM!</v>
      </c>
      <c r="W27" s="37" t="str">
        <f t="shared" si="6"/>
        <v>#NUM!</v>
      </c>
      <c r="X27" s="37" t="str">
        <f t="shared" si="6"/>
        <v>#NUM!</v>
      </c>
      <c r="Y27" s="37" t="str">
        <f t="shared" si="6"/>
        <v>#NUM!</v>
      </c>
      <c r="Z27" s="37" t="str">
        <f t="shared" si="6"/>
        <v>#NUM!</v>
      </c>
      <c r="AA27" s="37" t="str">
        <f t="shared" si="6"/>
        <v>#NUM!</v>
      </c>
    </row>
    <row r="28">
      <c r="A28" s="29" t="s">
        <v>192</v>
      </c>
      <c r="B28" s="39">
        <v>-0.00609610496549284</v>
      </c>
      <c r="C28" s="29" t="s">
        <v>41</v>
      </c>
      <c r="D28" s="37">
        <f t="shared" ref="D28:AA28" si="7">$B$27*(($B$25-(D6-$B$11))/((D6-$B$11)-$B$28))^(1/$B$26)</f>
        <v>0.3704271353</v>
      </c>
      <c r="E28" s="35">
        <f t="shared" si="7"/>
        <v>1.208532076</v>
      </c>
      <c r="F28" s="37">
        <f t="shared" si="7"/>
        <v>0.639843546</v>
      </c>
      <c r="G28" s="37">
        <f t="shared" si="7"/>
        <v>1.503420982</v>
      </c>
      <c r="H28" s="37">
        <f t="shared" si="7"/>
        <v>1.063446224</v>
      </c>
      <c r="I28" s="37">
        <f t="shared" si="7"/>
        <v>1.503420982</v>
      </c>
      <c r="J28" s="37">
        <f t="shared" si="7"/>
        <v>1.208532076</v>
      </c>
      <c r="K28" s="37">
        <f t="shared" si="7"/>
        <v>1.063446224</v>
      </c>
      <c r="L28" s="37">
        <f t="shared" si="7"/>
        <v>2.8895482</v>
      </c>
      <c r="M28" s="37" t="str">
        <f t="shared" si="7"/>
        <v>#NUM!</v>
      </c>
      <c r="N28" s="37" t="str">
        <f t="shared" si="7"/>
        <v>#NUM!</v>
      </c>
      <c r="O28" s="37" t="str">
        <f t="shared" si="7"/>
        <v>#NUM!</v>
      </c>
      <c r="P28" s="37" t="str">
        <f t="shared" si="7"/>
        <v>#NUM!</v>
      </c>
      <c r="Q28" s="37" t="str">
        <f t="shared" si="7"/>
        <v>#NUM!</v>
      </c>
      <c r="R28" s="37" t="str">
        <f t="shared" si="7"/>
        <v>#NUM!</v>
      </c>
      <c r="S28" s="37" t="str">
        <f t="shared" si="7"/>
        <v>#NUM!</v>
      </c>
      <c r="T28" s="37" t="str">
        <f t="shared" si="7"/>
        <v>#NUM!</v>
      </c>
      <c r="U28" s="37" t="str">
        <f t="shared" si="7"/>
        <v>#NUM!</v>
      </c>
      <c r="V28" s="37" t="str">
        <f t="shared" si="7"/>
        <v>#NUM!</v>
      </c>
      <c r="W28" s="37" t="str">
        <f t="shared" si="7"/>
        <v>#NUM!</v>
      </c>
      <c r="X28" s="37" t="str">
        <f t="shared" si="7"/>
        <v>#NUM!</v>
      </c>
      <c r="Y28" s="37" t="str">
        <f t="shared" si="7"/>
        <v>#NUM!</v>
      </c>
      <c r="Z28" s="37" t="str">
        <f t="shared" si="7"/>
        <v>#NUM!</v>
      </c>
      <c r="AA28" s="37" t="str">
        <f t="shared" si="7"/>
        <v>#NUM!</v>
      </c>
    </row>
    <row r="29">
      <c r="A29" s="30"/>
      <c r="B29" s="41"/>
      <c r="C29" s="29" t="s">
        <v>51</v>
      </c>
      <c r="D29" s="35">
        <f t="shared" ref="D29:AA29" si="8">$B$27*(($B$25-(D7-$B$11))/((D7-$B$11)-$B$28))^(1/$B$26)</f>
        <v>0.5035102814</v>
      </c>
      <c r="E29" s="35">
        <f t="shared" si="8"/>
        <v>1.063446224</v>
      </c>
      <c r="F29" s="37">
        <f t="shared" si="8"/>
        <v>0.9201480182</v>
      </c>
      <c r="G29" s="37">
        <f t="shared" si="8"/>
        <v>0.3704271353</v>
      </c>
      <c r="H29" s="37">
        <f t="shared" si="8"/>
        <v>1.652973635</v>
      </c>
      <c r="I29" s="37">
        <f t="shared" si="8"/>
        <v>0.9201480182</v>
      </c>
      <c r="J29" s="37">
        <f t="shared" si="8"/>
        <v>1.063446224</v>
      </c>
      <c r="K29" s="37">
        <f t="shared" si="8"/>
        <v>1.063446224</v>
      </c>
      <c r="L29" s="37">
        <f t="shared" si="8"/>
        <v>1.503420982</v>
      </c>
      <c r="M29" s="37" t="str">
        <f t="shared" si="8"/>
        <v>#NUM!</v>
      </c>
      <c r="N29" s="37" t="str">
        <f t="shared" si="8"/>
        <v>#NUM!</v>
      </c>
      <c r="O29" s="37" t="str">
        <f t="shared" si="8"/>
        <v>#NUM!</v>
      </c>
      <c r="P29" s="37" t="str">
        <f t="shared" si="8"/>
        <v>#NUM!</v>
      </c>
      <c r="Q29" s="37" t="str">
        <f t="shared" si="8"/>
        <v>#NUM!</v>
      </c>
      <c r="R29" s="37" t="str">
        <f t="shared" si="8"/>
        <v>#NUM!</v>
      </c>
      <c r="S29" s="37" t="str">
        <f t="shared" si="8"/>
        <v>#NUM!</v>
      </c>
      <c r="T29" s="37" t="str">
        <f t="shared" si="8"/>
        <v>#NUM!</v>
      </c>
      <c r="U29" s="37" t="str">
        <f t="shared" si="8"/>
        <v>#NUM!</v>
      </c>
      <c r="V29" s="37" t="str">
        <f t="shared" si="8"/>
        <v>#NUM!</v>
      </c>
      <c r="W29" s="37" t="str">
        <f t="shared" si="8"/>
        <v>#NUM!</v>
      </c>
      <c r="X29" s="37" t="str">
        <f t="shared" si="8"/>
        <v>#NUM!</v>
      </c>
      <c r="Y29" s="37" t="str">
        <f t="shared" si="8"/>
        <v>#NUM!</v>
      </c>
      <c r="Z29" s="37" t="str">
        <f t="shared" si="8"/>
        <v>#NUM!</v>
      </c>
      <c r="AA29" s="37" t="str">
        <f t="shared" si="8"/>
        <v>#NUM!</v>
      </c>
    </row>
    <row r="30">
      <c r="A30" s="29" t="s">
        <v>193</v>
      </c>
      <c r="B30" s="38">
        <v>0.997717</v>
      </c>
      <c r="C30" s="29" t="s">
        <v>61</v>
      </c>
      <c r="D30" s="35">
        <f t="shared" ref="D30:AA30" si="9">$B$27*(($B$25-(D8-$B$11))/((D8-$B$11)-$B$28))^(1/$B$26)</f>
        <v>0.008242255743</v>
      </c>
      <c r="E30" s="35">
        <f t="shared" si="9"/>
        <v>1.208532076</v>
      </c>
      <c r="F30" s="37">
        <f t="shared" si="9"/>
        <v>3.691369707</v>
      </c>
      <c r="G30" s="37" t="str">
        <f t="shared" si="9"/>
        <v>#NUM!</v>
      </c>
      <c r="H30" s="37">
        <f t="shared" si="9"/>
        <v>0.639843546</v>
      </c>
      <c r="I30" s="37">
        <f t="shared" si="9"/>
        <v>0.9201480182</v>
      </c>
      <c r="J30" s="37">
        <f t="shared" si="9"/>
        <v>0.2415320085</v>
      </c>
      <c r="K30" s="37" t="str">
        <f t="shared" si="9"/>
        <v>#NUM!</v>
      </c>
      <c r="L30" s="37">
        <f t="shared" si="9"/>
        <v>1.355236035</v>
      </c>
      <c r="M30" s="37" t="str">
        <f t="shared" si="9"/>
        <v>#NUM!</v>
      </c>
      <c r="N30" s="37" t="str">
        <f t="shared" si="9"/>
        <v>#NUM!</v>
      </c>
      <c r="O30" s="37" t="str">
        <f t="shared" si="9"/>
        <v>#NUM!</v>
      </c>
      <c r="P30" s="37" t="str">
        <f t="shared" si="9"/>
        <v>#NUM!</v>
      </c>
      <c r="Q30" s="37" t="str">
        <f t="shared" si="9"/>
        <v>#NUM!</v>
      </c>
      <c r="R30" s="37" t="str">
        <f t="shared" si="9"/>
        <v>#NUM!</v>
      </c>
      <c r="S30" s="37" t="str">
        <f t="shared" si="9"/>
        <v>#NUM!</v>
      </c>
      <c r="T30" s="37" t="str">
        <f t="shared" si="9"/>
        <v>#NUM!</v>
      </c>
      <c r="U30" s="37" t="str">
        <f t="shared" si="9"/>
        <v>#NUM!</v>
      </c>
      <c r="V30" s="37" t="str">
        <f t="shared" si="9"/>
        <v>#NUM!</v>
      </c>
      <c r="W30" s="37" t="str">
        <f t="shared" si="9"/>
        <v>#NUM!</v>
      </c>
      <c r="X30" s="37" t="str">
        <f t="shared" si="9"/>
        <v>#NUM!</v>
      </c>
      <c r="Y30" s="37" t="str">
        <f t="shared" si="9"/>
        <v>#NUM!</v>
      </c>
      <c r="Z30" s="37" t="str">
        <f t="shared" si="9"/>
        <v>#NUM!</v>
      </c>
      <c r="AA30" s="37" t="str">
        <f t="shared" si="9"/>
        <v>#NUM!</v>
      </c>
    </row>
    <row r="31">
      <c r="A31" s="30"/>
      <c r="B31" s="30"/>
      <c r="C31" s="30" t="s">
        <v>71</v>
      </c>
      <c r="D31" s="35" t="str">
        <f t="shared" ref="D31:AA31" si="10">$B$27*(($B$25-(D9-$B$11))/((D9-$B$11)-$B$28))^(1/$B$26)</f>
        <v>#NUM!</v>
      </c>
      <c r="E31" s="35" t="str">
        <f t="shared" si="10"/>
        <v>#NUM!</v>
      </c>
      <c r="F31" s="37" t="str">
        <f t="shared" si="10"/>
        <v>#NUM!</v>
      </c>
      <c r="G31" s="37" t="str">
        <f t="shared" si="10"/>
        <v>#NUM!</v>
      </c>
      <c r="H31" s="37" t="str">
        <f t="shared" si="10"/>
        <v>#NUM!</v>
      </c>
      <c r="I31" s="37" t="str">
        <f t="shared" si="10"/>
        <v>#NUM!</v>
      </c>
      <c r="J31" s="37" t="str">
        <f t="shared" si="10"/>
        <v>#NUM!</v>
      </c>
      <c r="K31" s="37" t="str">
        <f t="shared" si="10"/>
        <v>#NUM!</v>
      </c>
      <c r="L31" s="37" t="str">
        <f t="shared" si="10"/>
        <v>#NUM!</v>
      </c>
      <c r="M31" s="37" t="str">
        <f t="shared" si="10"/>
        <v>#NUM!</v>
      </c>
      <c r="N31" s="37" t="str">
        <f t="shared" si="10"/>
        <v>#NUM!</v>
      </c>
      <c r="O31" s="37" t="str">
        <f t="shared" si="10"/>
        <v>#NUM!</v>
      </c>
      <c r="P31" s="37" t="str">
        <f t="shared" si="10"/>
        <v>#NUM!</v>
      </c>
      <c r="Q31" s="37" t="str">
        <f t="shared" si="10"/>
        <v>#NUM!</v>
      </c>
      <c r="R31" s="37" t="str">
        <f t="shared" si="10"/>
        <v>#NUM!</v>
      </c>
      <c r="S31" s="37" t="str">
        <f t="shared" si="10"/>
        <v>#NUM!</v>
      </c>
      <c r="T31" s="37" t="str">
        <f t="shared" si="10"/>
        <v>#NUM!</v>
      </c>
      <c r="U31" s="37" t="str">
        <f t="shared" si="10"/>
        <v>#NUM!</v>
      </c>
      <c r="V31" s="37" t="str">
        <f t="shared" si="10"/>
        <v>#NUM!</v>
      </c>
      <c r="W31" s="37" t="str">
        <f t="shared" si="10"/>
        <v>#NUM!</v>
      </c>
      <c r="X31" s="37" t="str">
        <f t="shared" si="10"/>
        <v>#NUM!</v>
      </c>
      <c r="Y31" s="37" t="str">
        <f t="shared" si="10"/>
        <v>#NUM!</v>
      </c>
      <c r="Z31" s="37" t="str">
        <f t="shared" si="10"/>
        <v>#NUM!</v>
      </c>
      <c r="AA31" s="37" t="str">
        <f t="shared" si="10"/>
        <v>#NUM!</v>
      </c>
    </row>
    <row r="32">
      <c r="A32" s="30"/>
      <c r="B32" s="30"/>
      <c r="C32" s="30"/>
      <c r="D32" s="35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32" t="s">
        <v>194</v>
      </c>
      <c r="B33" s="30"/>
      <c r="C33" s="30" t="s">
        <v>195</v>
      </c>
      <c r="D33" s="30" t="s">
        <v>156</v>
      </c>
      <c r="E33" s="30" t="s">
        <v>157</v>
      </c>
      <c r="F33" s="30" t="s">
        <v>158</v>
      </c>
      <c r="G33" s="30" t="s">
        <v>159</v>
      </c>
      <c r="H33" s="30" t="s">
        <v>160</v>
      </c>
      <c r="I33" s="30" t="s">
        <v>161</v>
      </c>
      <c r="J33" s="30" t="s">
        <v>162</v>
      </c>
      <c r="K33" s="30" t="s">
        <v>163</v>
      </c>
      <c r="L33" s="30" t="s">
        <v>164</v>
      </c>
      <c r="M33" s="30" t="s">
        <v>165</v>
      </c>
      <c r="N33" s="30" t="s">
        <v>166</v>
      </c>
      <c r="O33" s="30" t="s">
        <v>167</v>
      </c>
      <c r="P33" s="30" t="s">
        <v>168</v>
      </c>
      <c r="Q33" s="30" t="s">
        <v>169</v>
      </c>
      <c r="R33" s="30" t="s">
        <v>170</v>
      </c>
      <c r="S33" s="30" t="s">
        <v>171</v>
      </c>
      <c r="T33" s="30" t="s">
        <v>172</v>
      </c>
      <c r="U33" s="30" t="s">
        <v>173</v>
      </c>
      <c r="V33" s="30" t="s">
        <v>174</v>
      </c>
      <c r="W33" s="30" t="s">
        <v>175</v>
      </c>
      <c r="X33" s="30" t="s">
        <v>176</v>
      </c>
      <c r="Y33" s="30" t="s">
        <v>177</v>
      </c>
      <c r="Z33" s="30" t="s">
        <v>178</v>
      </c>
      <c r="AA33" s="30" t="s">
        <v>179</v>
      </c>
    </row>
    <row r="34">
      <c r="A34" s="32" t="s">
        <v>196</v>
      </c>
      <c r="B34" s="42">
        <v>2.0</v>
      </c>
      <c r="C34" s="29" t="s">
        <v>1</v>
      </c>
      <c r="D34" s="37">
        <f t="shared" ref="D34:AA34" si="11">D24*$B$34</f>
        <v>0.01648451149</v>
      </c>
      <c r="E34" s="37">
        <f t="shared" si="11"/>
        <v>1.840296036</v>
      </c>
      <c r="F34" s="37">
        <f t="shared" si="11"/>
        <v>0.01648451149</v>
      </c>
      <c r="G34" s="37">
        <f t="shared" si="11"/>
        <v>0.4830640169</v>
      </c>
      <c r="H34" s="37">
        <f t="shared" si="11"/>
        <v>0.7408542707</v>
      </c>
      <c r="I34" s="37" t="str">
        <f t="shared" si="11"/>
        <v>#NUM!</v>
      </c>
      <c r="J34" s="37">
        <f t="shared" si="11"/>
        <v>0.2373522711</v>
      </c>
      <c r="K34" s="37" t="str">
        <f t="shared" si="11"/>
        <v>#NUM!</v>
      </c>
      <c r="L34" s="37">
        <f t="shared" si="11"/>
        <v>3.911630303</v>
      </c>
      <c r="M34" s="37" t="str">
        <f t="shared" si="11"/>
        <v>#NUM!</v>
      </c>
      <c r="N34" s="37" t="str">
        <f t="shared" si="11"/>
        <v>#NUM!</v>
      </c>
      <c r="O34" s="37" t="str">
        <f t="shared" si="11"/>
        <v>#NUM!</v>
      </c>
      <c r="P34" s="37" t="str">
        <f t="shared" si="11"/>
        <v>#NUM!</v>
      </c>
      <c r="Q34" s="37" t="str">
        <f t="shared" si="11"/>
        <v>#NUM!</v>
      </c>
      <c r="R34" s="37" t="str">
        <f t="shared" si="11"/>
        <v>#NUM!</v>
      </c>
      <c r="S34" s="37" t="str">
        <f t="shared" si="11"/>
        <v>#NUM!</v>
      </c>
      <c r="T34" s="37" t="str">
        <f t="shared" si="11"/>
        <v>#NUM!</v>
      </c>
      <c r="U34" s="37" t="str">
        <f t="shared" si="11"/>
        <v>#NUM!</v>
      </c>
      <c r="V34" s="37" t="str">
        <f t="shared" si="11"/>
        <v>#NUM!</v>
      </c>
      <c r="W34" s="37" t="str">
        <f t="shared" si="11"/>
        <v>#NUM!</v>
      </c>
      <c r="X34" s="37" t="str">
        <f t="shared" si="11"/>
        <v>#NUM!</v>
      </c>
      <c r="Y34" s="37" t="str">
        <f t="shared" si="11"/>
        <v>#NUM!</v>
      </c>
      <c r="Z34" s="37" t="str">
        <f t="shared" si="11"/>
        <v>#NUM!</v>
      </c>
      <c r="AA34" s="37" t="str">
        <f t="shared" si="11"/>
        <v>#NUM!</v>
      </c>
    </row>
    <row r="35">
      <c r="A35" s="30"/>
      <c r="B35" s="30"/>
      <c r="C35" s="29" t="s">
        <v>11</v>
      </c>
      <c r="D35" s="37" t="str">
        <f t="shared" ref="D35:AA35" si="12">D25*$B$34</f>
        <v>#NUM!</v>
      </c>
      <c r="E35" s="37">
        <f t="shared" si="12"/>
        <v>1.007020563</v>
      </c>
      <c r="F35" s="37">
        <f t="shared" si="12"/>
        <v>1.840296036</v>
      </c>
      <c r="G35" s="37">
        <f t="shared" si="12"/>
        <v>3.30594727</v>
      </c>
      <c r="H35" s="37" t="str">
        <f t="shared" si="12"/>
        <v>#NUM!</v>
      </c>
      <c r="I35" s="37">
        <f t="shared" si="12"/>
        <v>0.7408542707</v>
      </c>
      <c r="J35" s="37">
        <f t="shared" si="12"/>
        <v>0.01648451149</v>
      </c>
      <c r="K35" s="37" t="str">
        <f t="shared" si="12"/>
        <v>#NUM!</v>
      </c>
      <c r="L35" s="37">
        <f t="shared" si="12"/>
        <v>3.006841964</v>
      </c>
      <c r="M35" s="37" t="str">
        <f t="shared" si="12"/>
        <v>#NUM!</v>
      </c>
      <c r="N35" s="37" t="str">
        <f t="shared" si="12"/>
        <v>#NUM!</v>
      </c>
      <c r="O35" s="37" t="str">
        <f t="shared" si="12"/>
        <v>#NUM!</v>
      </c>
      <c r="P35" s="37" t="str">
        <f t="shared" si="12"/>
        <v>#NUM!</v>
      </c>
      <c r="Q35" s="37" t="str">
        <f t="shared" si="12"/>
        <v>#NUM!</v>
      </c>
      <c r="R35" s="37" t="str">
        <f t="shared" si="12"/>
        <v>#NUM!</v>
      </c>
      <c r="S35" s="37" t="str">
        <f t="shared" si="12"/>
        <v>#NUM!</v>
      </c>
      <c r="T35" s="37" t="str">
        <f t="shared" si="12"/>
        <v>#NUM!</v>
      </c>
      <c r="U35" s="37" t="str">
        <f t="shared" si="12"/>
        <v>#NUM!</v>
      </c>
      <c r="V35" s="37" t="str">
        <f t="shared" si="12"/>
        <v>#NUM!</v>
      </c>
      <c r="W35" s="37" t="str">
        <f t="shared" si="12"/>
        <v>#NUM!</v>
      </c>
      <c r="X35" s="37" t="str">
        <f t="shared" si="12"/>
        <v>#NUM!</v>
      </c>
      <c r="Y35" s="37" t="str">
        <f t="shared" si="12"/>
        <v>#NUM!</v>
      </c>
      <c r="Z35" s="37" t="str">
        <f t="shared" si="12"/>
        <v>#NUM!</v>
      </c>
      <c r="AA35" s="37" t="str">
        <f t="shared" si="12"/>
        <v>#NUM!</v>
      </c>
    </row>
    <row r="36">
      <c r="A36" s="30"/>
      <c r="B36" s="30"/>
      <c r="C36" s="29" t="s">
        <v>21</v>
      </c>
      <c r="D36" s="37">
        <f t="shared" ref="D36:AA36" si="13">D26*$B$34</f>
        <v>1.557705539</v>
      </c>
      <c r="E36" s="37">
        <f t="shared" si="13"/>
        <v>2.126892447</v>
      </c>
      <c r="F36" s="37">
        <f t="shared" si="13"/>
        <v>1.840296036</v>
      </c>
      <c r="G36" s="37">
        <f t="shared" si="13"/>
        <v>1.557705539</v>
      </c>
      <c r="H36" s="37">
        <f t="shared" si="13"/>
        <v>0.2373522711</v>
      </c>
      <c r="I36" s="37">
        <f t="shared" si="13"/>
        <v>3.607597529</v>
      </c>
      <c r="J36" s="37">
        <f t="shared" si="13"/>
        <v>5.463186676</v>
      </c>
      <c r="K36" s="37">
        <f t="shared" si="13"/>
        <v>3.006841964</v>
      </c>
      <c r="L36" s="37">
        <f t="shared" si="13"/>
        <v>7.058982881</v>
      </c>
      <c r="M36" s="37" t="str">
        <f t="shared" si="13"/>
        <v>#NUM!</v>
      </c>
      <c r="N36" s="37" t="str">
        <f t="shared" si="13"/>
        <v>#NUM!</v>
      </c>
      <c r="O36" s="37" t="str">
        <f t="shared" si="13"/>
        <v>#NUM!</v>
      </c>
      <c r="P36" s="37" t="str">
        <f t="shared" si="13"/>
        <v>#NUM!</v>
      </c>
      <c r="Q36" s="37" t="str">
        <f t="shared" si="13"/>
        <v>#NUM!</v>
      </c>
      <c r="R36" s="37" t="str">
        <f t="shared" si="13"/>
        <v>#NUM!</v>
      </c>
      <c r="S36" s="37" t="str">
        <f t="shared" si="13"/>
        <v>#NUM!</v>
      </c>
      <c r="T36" s="37" t="str">
        <f t="shared" si="13"/>
        <v>#NUM!</v>
      </c>
      <c r="U36" s="37" t="str">
        <f t="shared" si="13"/>
        <v>#NUM!</v>
      </c>
      <c r="V36" s="37" t="str">
        <f t="shared" si="13"/>
        <v>#NUM!</v>
      </c>
      <c r="W36" s="37" t="str">
        <f t="shared" si="13"/>
        <v>#NUM!</v>
      </c>
      <c r="X36" s="37" t="str">
        <f t="shared" si="13"/>
        <v>#NUM!</v>
      </c>
      <c r="Y36" s="37" t="str">
        <f t="shared" si="13"/>
        <v>#NUM!</v>
      </c>
      <c r="Z36" s="37" t="str">
        <f t="shared" si="13"/>
        <v>#NUM!</v>
      </c>
      <c r="AA36" s="37" t="str">
        <f t="shared" si="13"/>
        <v>#NUM!</v>
      </c>
    </row>
    <row r="37">
      <c r="A37" s="30"/>
      <c r="B37" s="30"/>
      <c r="C37" s="29" t="s">
        <v>31</v>
      </c>
      <c r="D37" s="37">
        <f t="shared" ref="D37:AA37" si="14">D27*$B$34</f>
        <v>0.4830640169</v>
      </c>
      <c r="E37" s="37">
        <f t="shared" si="14"/>
        <v>3.006841964</v>
      </c>
      <c r="F37" s="37">
        <f t="shared" si="14"/>
        <v>2.710472069</v>
      </c>
      <c r="G37" s="37">
        <f t="shared" si="14"/>
        <v>1.840296036</v>
      </c>
      <c r="H37" s="37">
        <f t="shared" si="14"/>
        <v>1.279687092</v>
      </c>
      <c r="I37" s="37">
        <f t="shared" si="14"/>
        <v>1.557705539</v>
      </c>
      <c r="J37" s="37">
        <f t="shared" si="14"/>
        <v>0.4830640169</v>
      </c>
      <c r="K37" s="37">
        <f t="shared" si="14"/>
        <v>1.279687092</v>
      </c>
      <c r="L37" s="37">
        <f t="shared" si="14"/>
        <v>13.42151119</v>
      </c>
      <c r="M37" s="37" t="str">
        <f t="shared" si="14"/>
        <v>#NUM!</v>
      </c>
      <c r="N37" s="37" t="str">
        <f t="shared" si="14"/>
        <v>#NUM!</v>
      </c>
      <c r="O37" s="37" t="str">
        <f t="shared" si="14"/>
        <v>#NUM!</v>
      </c>
      <c r="P37" s="37" t="str">
        <f t="shared" si="14"/>
        <v>#NUM!</v>
      </c>
      <c r="Q37" s="37" t="str">
        <f t="shared" si="14"/>
        <v>#NUM!</v>
      </c>
      <c r="R37" s="37" t="str">
        <f t="shared" si="14"/>
        <v>#NUM!</v>
      </c>
      <c r="S37" s="37" t="str">
        <f t="shared" si="14"/>
        <v>#NUM!</v>
      </c>
      <c r="T37" s="37" t="str">
        <f t="shared" si="14"/>
        <v>#NUM!</v>
      </c>
      <c r="U37" s="37" t="str">
        <f t="shared" si="14"/>
        <v>#NUM!</v>
      </c>
      <c r="V37" s="37" t="str">
        <f t="shared" si="14"/>
        <v>#NUM!</v>
      </c>
      <c r="W37" s="37" t="str">
        <f t="shared" si="14"/>
        <v>#NUM!</v>
      </c>
      <c r="X37" s="37" t="str">
        <f t="shared" si="14"/>
        <v>#NUM!</v>
      </c>
      <c r="Y37" s="37" t="str">
        <f t="shared" si="14"/>
        <v>#NUM!</v>
      </c>
      <c r="Z37" s="37" t="str">
        <f t="shared" si="14"/>
        <v>#NUM!</v>
      </c>
      <c r="AA37" s="37" t="str">
        <f t="shared" si="14"/>
        <v>#NUM!</v>
      </c>
    </row>
    <row r="38">
      <c r="A38" s="30"/>
      <c r="B38" s="30"/>
      <c r="C38" s="29" t="s">
        <v>41</v>
      </c>
      <c r="D38" s="37">
        <f t="shared" ref="D38:AA38" si="15">D28*$B$34</f>
        <v>0.7408542707</v>
      </c>
      <c r="E38" s="35">
        <f t="shared" si="15"/>
        <v>2.417064152</v>
      </c>
      <c r="F38" s="37">
        <f t="shared" si="15"/>
        <v>1.279687092</v>
      </c>
      <c r="G38" s="37">
        <f t="shared" si="15"/>
        <v>3.006841964</v>
      </c>
      <c r="H38" s="37">
        <f t="shared" si="15"/>
        <v>2.126892447</v>
      </c>
      <c r="I38" s="37">
        <f t="shared" si="15"/>
        <v>3.006841964</v>
      </c>
      <c r="J38" s="37">
        <f t="shared" si="15"/>
        <v>2.417064152</v>
      </c>
      <c r="K38" s="37">
        <f t="shared" si="15"/>
        <v>2.126892447</v>
      </c>
      <c r="L38" s="37">
        <f t="shared" si="15"/>
        <v>5.7790964</v>
      </c>
      <c r="M38" s="37" t="str">
        <f t="shared" si="15"/>
        <v>#NUM!</v>
      </c>
      <c r="N38" s="37" t="str">
        <f t="shared" si="15"/>
        <v>#NUM!</v>
      </c>
      <c r="O38" s="37" t="str">
        <f t="shared" si="15"/>
        <v>#NUM!</v>
      </c>
      <c r="P38" s="37" t="str">
        <f t="shared" si="15"/>
        <v>#NUM!</v>
      </c>
      <c r="Q38" s="37" t="str">
        <f t="shared" si="15"/>
        <v>#NUM!</v>
      </c>
      <c r="R38" s="37" t="str">
        <f t="shared" si="15"/>
        <v>#NUM!</v>
      </c>
      <c r="S38" s="37" t="str">
        <f t="shared" si="15"/>
        <v>#NUM!</v>
      </c>
      <c r="T38" s="37" t="str">
        <f t="shared" si="15"/>
        <v>#NUM!</v>
      </c>
      <c r="U38" s="37" t="str">
        <f t="shared" si="15"/>
        <v>#NUM!</v>
      </c>
      <c r="V38" s="37" t="str">
        <f t="shared" si="15"/>
        <v>#NUM!</v>
      </c>
      <c r="W38" s="37" t="str">
        <f t="shared" si="15"/>
        <v>#NUM!</v>
      </c>
      <c r="X38" s="37" t="str">
        <f t="shared" si="15"/>
        <v>#NUM!</v>
      </c>
      <c r="Y38" s="37" t="str">
        <f t="shared" si="15"/>
        <v>#NUM!</v>
      </c>
      <c r="Z38" s="37" t="str">
        <f t="shared" si="15"/>
        <v>#NUM!</v>
      </c>
      <c r="AA38" s="37" t="str">
        <f t="shared" si="15"/>
        <v>#NUM!</v>
      </c>
    </row>
    <row r="39">
      <c r="A39" s="30"/>
      <c r="B39" s="30"/>
      <c r="C39" s="29" t="s">
        <v>51</v>
      </c>
      <c r="D39" s="35">
        <f t="shared" ref="D39:AA39" si="16">D29*$B$34</f>
        <v>1.007020563</v>
      </c>
      <c r="E39" s="35">
        <f t="shared" si="16"/>
        <v>2.126892447</v>
      </c>
      <c r="F39" s="37">
        <f t="shared" si="16"/>
        <v>1.840296036</v>
      </c>
      <c r="G39" s="37">
        <f t="shared" si="16"/>
        <v>0.7408542707</v>
      </c>
      <c r="H39" s="37">
        <f t="shared" si="16"/>
        <v>3.30594727</v>
      </c>
      <c r="I39" s="37">
        <f t="shared" si="16"/>
        <v>1.840296036</v>
      </c>
      <c r="J39" s="37">
        <f t="shared" si="16"/>
        <v>2.126892447</v>
      </c>
      <c r="K39" s="37">
        <f t="shared" si="16"/>
        <v>2.126892447</v>
      </c>
      <c r="L39" s="37">
        <f t="shared" si="16"/>
        <v>3.006841964</v>
      </c>
      <c r="M39" s="37" t="str">
        <f t="shared" si="16"/>
        <v>#NUM!</v>
      </c>
      <c r="N39" s="37" t="str">
        <f t="shared" si="16"/>
        <v>#NUM!</v>
      </c>
      <c r="O39" s="37" t="str">
        <f t="shared" si="16"/>
        <v>#NUM!</v>
      </c>
      <c r="P39" s="37" t="str">
        <f t="shared" si="16"/>
        <v>#NUM!</v>
      </c>
      <c r="Q39" s="37" t="str">
        <f t="shared" si="16"/>
        <v>#NUM!</v>
      </c>
      <c r="R39" s="37" t="str">
        <f t="shared" si="16"/>
        <v>#NUM!</v>
      </c>
      <c r="S39" s="37" t="str">
        <f t="shared" si="16"/>
        <v>#NUM!</v>
      </c>
      <c r="T39" s="37" t="str">
        <f t="shared" si="16"/>
        <v>#NUM!</v>
      </c>
      <c r="U39" s="37" t="str">
        <f t="shared" si="16"/>
        <v>#NUM!</v>
      </c>
      <c r="V39" s="37" t="str">
        <f t="shared" si="16"/>
        <v>#NUM!</v>
      </c>
      <c r="W39" s="37" t="str">
        <f t="shared" si="16"/>
        <v>#NUM!</v>
      </c>
      <c r="X39" s="37" t="str">
        <f t="shared" si="16"/>
        <v>#NUM!</v>
      </c>
      <c r="Y39" s="37" t="str">
        <f t="shared" si="16"/>
        <v>#NUM!</v>
      </c>
      <c r="Z39" s="37" t="str">
        <f t="shared" si="16"/>
        <v>#NUM!</v>
      </c>
      <c r="AA39" s="37" t="str">
        <f t="shared" si="16"/>
        <v>#NUM!</v>
      </c>
    </row>
    <row r="40">
      <c r="A40" s="30"/>
      <c r="B40" s="30"/>
      <c r="C40" s="29" t="s">
        <v>61</v>
      </c>
      <c r="D40" s="35">
        <f t="shared" ref="D40:AA40" si="17">D30*$B$34</f>
        <v>0.01648451149</v>
      </c>
      <c r="E40" s="35">
        <f t="shared" si="17"/>
        <v>2.417064152</v>
      </c>
      <c r="F40" s="37">
        <f t="shared" si="17"/>
        <v>7.382739415</v>
      </c>
      <c r="G40" s="37" t="str">
        <f t="shared" si="17"/>
        <v>#NUM!</v>
      </c>
      <c r="H40" s="37">
        <f t="shared" si="17"/>
        <v>1.279687092</v>
      </c>
      <c r="I40" s="37">
        <f t="shared" si="17"/>
        <v>1.840296036</v>
      </c>
      <c r="J40" s="37">
        <f t="shared" si="17"/>
        <v>0.4830640169</v>
      </c>
      <c r="K40" s="37" t="str">
        <f t="shared" si="17"/>
        <v>#NUM!</v>
      </c>
      <c r="L40" s="37">
        <f t="shared" si="17"/>
        <v>2.710472069</v>
      </c>
      <c r="M40" s="37" t="str">
        <f t="shared" si="17"/>
        <v>#NUM!</v>
      </c>
      <c r="N40" s="37" t="str">
        <f t="shared" si="17"/>
        <v>#NUM!</v>
      </c>
      <c r="O40" s="37" t="str">
        <f t="shared" si="17"/>
        <v>#NUM!</v>
      </c>
      <c r="P40" s="37" t="str">
        <f t="shared" si="17"/>
        <v>#NUM!</v>
      </c>
      <c r="Q40" s="37" t="str">
        <f t="shared" si="17"/>
        <v>#NUM!</v>
      </c>
      <c r="R40" s="37" t="str">
        <f t="shared" si="17"/>
        <v>#NUM!</v>
      </c>
      <c r="S40" s="37" t="str">
        <f t="shared" si="17"/>
        <v>#NUM!</v>
      </c>
      <c r="T40" s="37" t="str">
        <f t="shared" si="17"/>
        <v>#NUM!</v>
      </c>
      <c r="U40" s="37" t="str">
        <f t="shared" si="17"/>
        <v>#NUM!</v>
      </c>
      <c r="V40" s="37" t="str">
        <f t="shared" si="17"/>
        <v>#NUM!</v>
      </c>
      <c r="W40" s="37" t="str">
        <f t="shared" si="17"/>
        <v>#NUM!</v>
      </c>
      <c r="X40" s="37" t="str">
        <f t="shared" si="17"/>
        <v>#NUM!</v>
      </c>
      <c r="Y40" s="37" t="str">
        <f t="shared" si="17"/>
        <v>#NUM!</v>
      </c>
      <c r="Z40" s="37" t="str">
        <f t="shared" si="17"/>
        <v>#NUM!</v>
      </c>
      <c r="AA40" s="37" t="str">
        <f t="shared" si="17"/>
        <v>#NUM!</v>
      </c>
    </row>
    <row r="41">
      <c r="A41" s="30"/>
      <c r="B41" s="30"/>
      <c r="C41" s="30" t="s">
        <v>71</v>
      </c>
      <c r="D41" s="35" t="str">
        <f t="shared" ref="D41:AA41" si="18">D31*$B$34</f>
        <v>#NUM!</v>
      </c>
      <c r="E41" s="35" t="str">
        <f t="shared" si="18"/>
        <v>#NUM!</v>
      </c>
      <c r="F41" s="37" t="str">
        <f t="shared" si="18"/>
        <v>#NUM!</v>
      </c>
      <c r="G41" s="37" t="str">
        <f t="shared" si="18"/>
        <v>#NUM!</v>
      </c>
      <c r="H41" s="37" t="str">
        <f t="shared" si="18"/>
        <v>#NUM!</v>
      </c>
      <c r="I41" s="37" t="str">
        <f t="shared" si="18"/>
        <v>#NUM!</v>
      </c>
      <c r="J41" s="37" t="str">
        <f t="shared" si="18"/>
        <v>#NUM!</v>
      </c>
      <c r="K41" s="37" t="str">
        <f t="shared" si="18"/>
        <v>#NUM!</v>
      </c>
      <c r="L41" s="37" t="str">
        <f t="shared" si="18"/>
        <v>#NUM!</v>
      </c>
      <c r="M41" s="37" t="str">
        <f t="shared" si="18"/>
        <v>#NUM!</v>
      </c>
      <c r="N41" s="37" t="str">
        <f t="shared" si="18"/>
        <v>#NUM!</v>
      </c>
      <c r="O41" s="37" t="str">
        <f t="shared" si="18"/>
        <v>#NUM!</v>
      </c>
      <c r="P41" s="37" t="str">
        <f t="shared" si="18"/>
        <v>#NUM!</v>
      </c>
      <c r="Q41" s="37" t="str">
        <f t="shared" si="18"/>
        <v>#NUM!</v>
      </c>
      <c r="R41" s="37" t="str">
        <f t="shared" si="18"/>
        <v>#NUM!</v>
      </c>
      <c r="S41" s="37" t="str">
        <f t="shared" si="18"/>
        <v>#NUM!</v>
      </c>
      <c r="T41" s="37" t="str">
        <f t="shared" si="18"/>
        <v>#NUM!</v>
      </c>
      <c r="U41" s="37" t="str">
        <f t="shared" si="18"/>
        <v>#NUM!</v>
      </c>
      <c r="V41" s="37" t="str">
        <f t="shared" si="18"/>
        <v>#NUM!</v>
      </c>
      <c r="W41" s="37" t="str">
        <f t="shared" si="18"/>
        <v>#NUM!</v>
      </c>
      <c r="X41" s="37" t="str">
        <f t="shared" si="18"/>
        <v>#NUM!</v>
      </c>
      <c r="Y41" s="37" t="str">
        <f t="shared" si="18"/>
        <v>#NUM!</v>
      </c>
      <c r="Z41" s="37" t="str">
        <f t="shared" si="18"/>
        <v>#NUM!</v>
      </c>
      <c r="AA41" s="37" t="str">
        <f t="shared" si="18"/>
        <v>#NUM!</v>
      </c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</sheetData>
  <hyperlinks>
    <hyperlink r:id="rId1" ref="A22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153</v>
      </c>
      <c r="B1" s="29" t="s">
        <v>154</v>
      </c>
      <c r="C1" s="30" t="s">
        <v>155</v>
      </c>
      <c r="D1" s="30" t="s">
        <v>156</v>
      </c>
      <c r="E1" s="30" t="s">
        <v>157</v>
      </c>
      <c r="F1" s="30" t="s">
        <v>158</v>
      </c>
      <c r="G1" s="30" t="s">
        <v>159</v>
      </c>
      <c r="H1" s="30" t="s">
        <v>160</v>
      </c>
      <c r="I1" s="30" t="s">
        <v>161</v>
      </c>
      <c r="J1" s="30" t="s">
        <v>162</v>
      </c>
      <c r="K1" s="30" t="s">
        <v>163</v>
      </c>
      <c r="L1" s="30" t="s">
        <v>164</v>
      </c>
      <c r="M1" s="30" t="s">
        <v>165</v>
      </c>
      <c r="N1" s="30" t="s">
        <v>166</v>
      </c>
      <c r="O1" s="30" t="s">
        <v>167</v>
      </c>
      <c r="P1" s="30" t="s">
        <v>168</v>
      </c>
      <c r="Q1" s="30" t="s">
        <v>169</v>
      </c>
      <c r="R1" s="30" t="s">
        <v>170</v>
      </c>
      <c r="S1" s="30" t="s">
        <v>171</v>
      </c>
      <c r="T1" s="30" t="s">
        <v>172</v>
      </c>
      <c r="U1" s="30" t="s">
        <v>173</v>
      </c>
      <c r="V1" s="30" t="s">
        <v>174</v>
      </c>
      <c r="W1" s="30" t="s">
        <v>175</v>
      </c>
      <c r="X1" s="30" t="s">
        <v>176</v>
      </c>
      <c r="Y1" s="30" t="s">
        <v>177</v>
      </c>
      <c r="Z1" s="30" t="s">
        <v>178</v>
      </c>
      <c r="AA1" s="30" t="s">
        <v>179</v>
      </c>
    </row>
    <row r="2">
      <c r="A2" s="29" t="s">
        <v>1</v>
      </c>
      <c r="B2" s="9">
        <v>0.07</v>
      </c>
      <c r="C2" s="9">
        <v>0.072</v>
      </c>
      <c r="D2" s="9">
        <v>0.076</v>
      </c>
      <c r="E2" s="9">
        <v>0.073</v>
      </c>
      <c r="F2" s="9">
        <v>0.073</v>
      </c>
      <c r="G2" s="24">
        <v>0.252</v>
      </c>
      <c r="H2" s="24">
        <v>0.229</v>
      </c>
      <c r="I2" s="24">
        <v>0.256</v>
      </c>
      <c r="J2" s="21">
        <v>0.965</v>
      </c>
      <c r="K2" s="21">
        <v>0.911</v>
      </c>
      <c r="L2" s="21">
        <v>0.979</v>
      </c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>
      <c r="A3" s="29" t="s">
        <v>11</v>
      </c>
      <c r="B3" s="24">
        <v>0.141</v>
      </c>
      <c r="C3" s="9">
        <v>0.16</v>
      </c>
      <c r="D3" s="9">
        <v>0.069</v>
      </c>
      <c r="E3" s="9">
        <v>0.076</v>
      </c>
      <c r="F3" s="9">
        <v>0.07</v>
      </c>
      <c r="G3" s="24">
        <v>0.165</v>
      </c>
      <c r="H3" s="24">
        <v>0.178</v>
      </c>
      <c r="I3" s="24">
        <v>0.196</v>
      </c>
      <c r="J3" s="26">
        <v>0.579</v>
      </c>
      <c r="K3" s="26">
        <v>0.561</v>
      </c>
      <c r="L3" s="26">
        <v>0.542</v>
      </c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>
      <c r="A4" s="29" t="s">
        <v>21</v>
      </c>
      <c r="B4" s="24">
        <v>0.206</v>
      </c>
      <c r="C4" s="24">
        <v>0.247</v>
      </c>
      <c r="D4" s="9">
        <v>0.075</v>
      </c>
      <c r="E4" s="9">
        <v>0.07</v>
      </c>
      <c r="F4" s="9">
        <v>0.07</v>
      </c>
      <c r="G4" s="9">
        <v>0.096</v>
      </c>
      <c r="H4" s="9">
        <v>0.097</v>
      </c>
      <c r="I4" s="9">
        <v>0.099</v>
      </c>
      <c r="J4" s="9">
        <v>0.135</v>
      </c>
      <c r="K4" s="9">
        <v>0.134</v>
      </c>
      <c r="L4" s="9">
        <v>0.121</v>
      </c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>
      <c r="A5" s="29" t="s">
        <v>31</v>
      </c>
      <c r="B5" s="23">
        <v>0.365</v>
      </c>
      <c r="C5" s="23">
        <v>0.409</v>
      </c>
      <c r="D5" s="9">
        <v>0.062</v>
      </c>
      <c r="E5" s="9">
        <v>0.076</v>
      </c>
      <c r="F5" s="9">
        <v>0.077</v>
      </c>
      <c r="G5" s="9">
        <v>0.082</v>
      </c>
      <c r="H5" s="9">
        <v>0.081</v>
      </c>
      <c r="I5" s="9">
        <v>0.08</v>
      </c>
      <c r="J5" s="9">
        <v>0.081</v>
      </c>
      <c r="K5" s="9">
        <v>0.081</v>
      </c>
      <c r="L5" s="9">
        <v>0.081</v>
      </c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>
      <c r="A6" s="29" t="s">
        <v>41</v>
      </c>
      <c r="B6" s="22">
        <v>0.56</v>
      </c>
      <c r="C6" s="22">
        <v>0.711</v>
      </c>
      <c r="D6" s="9">
        <v>0.07</v>
      </c>
      <c r="E6" s="9">
        <v>0.071</v>
      </c>
      <c r="F6" s="9">
        <v>0.074</v>
      </c>
      <c r="G6" s="9">
        <v>0.142</v>
      </c>
      <c r="H6" s="9">
        <v>0.153</v>
      </c>
      <c r="I6" s="9">
        <v>0.162</v>
      </c>
      <c r="J6" s="23">
        <v>0.355</v>
      </c>
      <c r="K6" s="23">
        <v>0.387</v>
      </c>
      <c r="L6" s="23">
        <v>0.34</v>
      </c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29" t="s">
        <v>51</v>
      </c>
      <c r="B7" s="21">
        <v>0.71</v>
      </c>
      <c r="C7" s="31">
        <v>1.097</v>
      </c>
      <c r="D7" s="9">
        <v>0.07</v>
      </c>
      <c r="E7" s="9">
        <v>0.071</v>
      </c>
      <c r="F7" s="9">
        <v>0.077</v>
      </c>
      <c r="G7" s="9">
        <v>0.116</v>
      </c>
      <c r="H7" s="9">
        <v>0.109</v>
      </c>
      <c r="I7" s="9">
        <v>0.11</v>
      </c>
      <c r="J7" s="24">
        <v>0.18</v>
      </c>
      <c r="K7" s="24">
        <v>0.185</v>
      </c>
      <c r="L7" s="24">
        <v>0.183</v>
      </c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>
      <c r="A8" s="29" t="s">
        <v>61</v>
      </c>
      <c r="B8" s="20">
        <v>1.304</v>
      </c>
      <c r="C8" s="20">
        <v>1.704</v>
      </c>
      <c r="D8" s="9">
        <v>0.066</v>
      </c>
      <c r="E8" s="9">
        <v>0.069</v>
      </c>
      <c r="F8" s="9">
        <v>0.076</v>
      </c>
      <c r="G8" s="9">
        <v>0.086</v>
      </c>
      <c r="H8" s="9">
        <v>0.089</v>
      </c>
      <c r="I8" s="9">
        <v>0.092</v>
      </c>
      <c r="J8" s="9">
        <v>0.12</v>
      </c>
      <c r="K8" s="9">
        <v>0.119</v>
      </c>
      <c r="L8" s="9">
        <v>0.117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>
      <c r="A9" s="30"/>
      <c r="B9" s="19">
        <v>1.788</v>
      </c>
      <c r="C9" s="19">
        <v>2.292</v>
      </c>
      <c r="D9" s="43"/>
      <c r="E9" s="44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>
      <c r="A10" s="32" t="s">
        <v>180</v>
      </c>
      <c r="B10" s="32" t="s">
        <v>181</v>
      </c>
      <c r="C10" s="33" t="s">
        <v>182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>
      <c r="A11" s="34">
        <v>0.0</v>
      </c>
      <c r="B11" s="34">
        <f t="shared" ref="B11:B18" si="1">AVERAGE(B2:C2)</f>
        <v>0.071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>
      <c r="A12" s="34">
        <v>15.625</v>
      </c>
      <c r="B12" s="34">
        <f t="shared" si="1"/>
        <v>0.1505</v>
      </c>
      <c r="C12" s="35">
        <f>B12-B11</f>
        <v>0.0795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>
      <c r="A13" s="34">
        <f t="shared" ref="A13:A18" si="2">A12*2</f>
        <v>31.25</v>
      </c>
      <c r="B13" s="34">
        <f t="shared" si="1"/>
        <v>0.2265</v>
      </c>
      <c r="C13" s="35">
        <f>B13-B11</f>
        <v>0.1555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>
      <c r="A14" s="34">
        <f t="shared" si="2"/>
        <v>62.5</v>
      </c>
      <c r="B14" s="34">
        <f t="shared" si="1"/>
        <v>0.387</v>
      </c>
      <c r="C14" s="35">
        <f>B14-B11</f>
        <v>0.316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>
      <c r="A15" s="34">
        <f t="shared" si="2"/>
        <v>125</v>
      </c>
      <c r="B15" s="34">
        <f t="shared" si="1"/>
        <v>0.6355</v>
      </c>
      <c r="C15" s="35">
        <f>B15-B11</f>
        <v>0.5645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>
      <c r="A16" s="34">
        <f t="shared" si="2"/>
        <v>250</v>
      </c>
      <c r="B16" s="34">
        <f t="shared" si="1"/>
        <v>0.9035</v>
      </c>
      <c r="C16" s="35">
        <f>B16-B11</f>
        <v>0.8325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>
      <c r="A17" s="34">
        <f t="shared" si="2"/>
        <v>500</v>
      </c>
      <c r="B17" s="34">
        <f t="shared" si="1"/>
        <v>1.504</v>
      </c>
      <c r="C17" s="35">
        <f>B17-B11</f>
        <v>1.433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>
      <c r="A18" s="34">
        <f t="shared" si="2"/>
        <v>1000</v>
      </c>
      <c r="B18" s="34">
        <f t="shared" si="1"/>
        <v>2.04</v>
      </c>
      <c r="C18" s="35">
        <f>B18-B11</f>
        <v>1.969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>
      <c r="A21" s="32" t="s">
        <v>183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>
      <c r="A22" s="36" t="s">
        <v>184</v>
      </c>
      <c r="B22" s="29" t="s">
        <v>185</v>
      </c>
      <c r="C22" s="30"/>
      <c r="D22" s="29" t="s">
        <v>186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>
      <c r="A23" s="30"/>
      <c r="B23" s="30"/>
      <c r="C23" s="30" t="s">
        <v>187</v>
      </c>
      <c r="D23" s="30" t="s">
        <v>156</v>
      </c>
      <c r="E23" s="30" t="s">
        <v>157</v>
      </c>
      <c r="F23" s="30" t="s">
        <v>158</v>
      </c>
      <c r="G23" s="30" t="s">
        <v>159</v>
      </c>
      <c r="H23" s="30" t="s">
        <v>160</v>
      </c>
      <c r="I23" s="30" t="s">
        <v>161</v>
      </c>
      <c r="J23" s="30" t="s">
        <v>162</v>
      </c>
      <c r="K23" s="30" t="s">
        <v>163</v>
      </c>
      <c r="L23" s="30" t="s">
        <v>164</v>
      </c>
      <c r="M23" s="30" t="s">
        <v>165</v>
      </c>
      <c r="N23" s="30" t="s">
        <v>166</v>
      </c>
      <c r="O23" s="30" t="s">
        <v>167</v>
      </c>
      <c r="P23" s="30" t="s">
        <v>168</v>
      </c>
      <c r="Q23" s="30" t="s">
        <v>169</v>
      </c>
      <c r="R23" s="30" t="s">
        <v>170</v>
      </c>
      <c r="S23" s="30" t="s">
        <v>171</v>
      </c>
      <c r="T23" s="30" t="s">
        <v>172</v>
      </c>
      <c r="U23" s="30" t="s">
        <v>173</v>
      </c>
      <c r="V23" s="30" t="s">
        <v>174</v>
      </c>
      <c r="W23" s="30" t="s">
        <v>175</v>
      </c>
      <c r="X23" s="30" t="s">
        <v>176</v>
      </c>
      <c r="Y23" s="30" t="s">
        <v>177</v>
      </c>
      <c r="Z23" s="30" t="s">
        <v>178</v>
      </c>
      <c r="AA23" s="30" t="s">
        <v>179</v>
      </c>
    </row>
    <row r="24">
      <c r="A24" s="29" t="s">
        <v>188</v>
      </c>
      <c r="B24" s="30"/>
      <c r="C24" s="29" t="s">
        <v>1</v>
      </c>
      <c r="D24" s="37">
        <f t="shared" ref="D24:AA24" si="3">$B$27*(($B$25-(D2-$B$11))/((D2-$B$11)-$B$28))^(1/$B$26)</f>
        <v>1.503420982</v>
      </c>
      <c r="E24" s="37">
        <f t="shared" si="3"/>
        <v>1.063446224</v>
      </c>
      <c r="F24" s="37">
        <f t="shared" si="3"/>
        <v>1.063446224</v>
      </c>
      <c r="G24" s="37">
        <f t="shared" si="3"/>
        <v>35.0069447</v>
      </c>
      <c r="H24" s="37">
        <f t="shared" si="3"/>
        <v>30.10856053</v>
      </c>
      <c r="I24" s="37">
        <f t="shared" si="3"/>
        <v>35.87172871</v>
      </c>
      <c r="J24" s="37">
        <f t="shared" si="3"/>
        <v>249.7001361</v>
      </c>
      <c r="K24" s="37">
        <f t="shared" si="3"/>
        <v>228.6071904</v>
      </c>
      <c r="L24" s="37">
        <f t="shared" si="3"/>
        <v>255.3259783</v>
      </c>
      <c r="M24" s="37" t="str">
        <f t="shared" si="3"/>
        <v>#NUM!</v>
      </c>
      <c r="N24" s="37" t="str">
        <f t="shared" si="3"/>
        <v>#NUM!</v>
      </c>
      <c r="O24" s="37" t="str">
        <f t="shared" si="3"/>
        <v>#NUM!</v>
      </c>
      <c r="P24" s="37" t="str">
        <f t="shared" si="3"/>
        <v>#NUM!</v>
      </c>
      <c r="Q24" s="37" t="str">
        <f t="shared" si="3"/>
        <v>#NUM!</v>
      </c>
      <c r="R24" s="37" t="str">
        <f t="shared" si="3"/>
        <v>#NUM!</v>
      </c>
      <c r="S24" s="37" t="str">
        <f t="shared" si="3"/>
        <v>#NUM!</v>
      </c>
      <c r="T24" s="37" t="str">
        <f t="shared" si="3"/>
        <v>#NUM!</v>
      </c>
      <c r="U24" s="37" t="str">
        <f t="shared" si="3"/>
        <v>#NUM!</v>
      </c>
      <c r="V24" s="37" t="str">
        <f t="shared" si="3"/>
        <v>#NUM!</v>
      </c>
      <c r="W24" s="37" t="str">
        <f t="shared" si="3"/>
        <v>#NUM!</v>
      </c>
      <c r="X24" s="37" t="str">
        <f t="shared" si="3"/>
        <v>#NUM!</v>
      </c>
      <c r="Y24" s="37" t="str">
        <f t="shared" si="3"/>
        <v>#NUM!</v>
      </c>
      <c r="Z24" s="37" t="str">
        <f t="shared" si="3"/>
        <v>#NUM!</v>
      </c>
      <c r="AA24" s="37" t="str">
        <f t="shared" si="3"/>
        <v>#NUM!</v>
      </c>
    </row>
    <row r="25">
      <c r="A25" s="29" t="s">
        <v>189</v>
      </c>
      <c r="B25" s="38">
        <v>3.75722877360086</v>
      </c>
      <c r="C25" s="29" t="s">
        <v>11</v>
      </c>
      <c r="D25" s="37">
        <f t="shared" ref="D25:AA25" si="4">$B$27*(($B$25-(D3-$B$11))/((D3-$B$11)-$B$28))^(1/$B$26)</f>
        <v>0.5035102814</v>
      </c>
      <c r="E25" s="37">
        <f t="shared" si="4"/>
        <v>1.503420982</v>
      </c>
      <c r="F25" s="37">
        <f t="shared" si="4"/>
        <v>0.639843546</v>
      </c>
      <c r="G25" s="37">
        <f t="shared" si="4"/>
        <v>17.1827916</v>
      </c>
      <c r="H25" s="37">
        <f t="shared" si="4"/>
        <v>19.71908528</v>
      </c>
      <c r="I25" s="37">
        <f t="shared" si="4"/>
        <v>23.30851499</v>
      </c>
      <c r="J25" s="37">
        <f t="shared" si="4"/>
        <v>117.6895579</v>
      </c>
      <c r="K25" s="37">
        <f t="shared" si="4"/>
        <v>112.4995129</v>
      </c>
      <c r="L25" s="37">
        <f t="shared" si="4"/>
        <v>107.1050301</v>
      </c>
      <c r="M25" s="37" t="str">
        <f t="shared" si="4"/>
        <v>#NUM!</v>
      </c>
      <c r="N25" s="37" t="str">
        <f t="shared" si="4"/>
        <v>#NUM!</v>
      </c>
      <c r="O25" s="37" t="str">
        <f t="shared" si="4"/>
        <v>#NUM!</v>
      </c>
      <c r="P25" s="37" t="str">
        <f t="shared" si="4"/>
        <v>#NUM!</v>
      </c>
      <c r="Q25" s="37" t="str">
        <f t="shared" si="4"/>
        <v>#NUM!</v>
      </c>
      <c r="R25" s="37" t="str">
        <f t="shared" si="4"/>
        <v>#NUM!</v>
      </c>
      <c r="S25" s="37" t="str">
        <f t="shared" si="4"/>
        <v>#NUM!</v>
      </c>
      <c r="T25" s="37" t="str">
        <f t="shared" si="4"/>
        <v>#NUM!</v>
      </c>
      <c r="U25" s="37" t="str">
        <f t="shared" si="4"/>
        <v>#NUM!</v>
      </c>
      <c r="V25" s="37" t="str">
        <f t="shared" si="4"/>
        <v>#NUM!</v>
      </c>
      <c r="W25" s="37" t="str">
        <f t="shared" si="4"/>
        <v>#NUM!</v>
      </c>
      <c r="X25" s="37" t="str">
        <f t="shared" si="4"/>
        <v>#NUM!</v>
      </c>
      <c r="Y25" s="37" t="str">
        <f t="shared" si="4"/>
        <v>#NUM!</v>
      </c>
      <c r="Z25" s="37" t="str">
        <f t="shared" si="4"/>
        <v>#NUM!</v>
      </c>
      <c r="AA25" s="37" t="str">
        <f t="shared" si="4"/>
        <v>#NUM!</v>
      </c>
    </row>
    <row r="26">
      <c r="A26" s="29" t="s">
        <v>190</v>
      </c>
      <c r="B26" s="39">
        <v>-0.912722039905291</v>
      </c>
      <c r="C26" s="29" t="s">
        <v>21</v>
      </c>
      <c r="D26" s="37">
        <f t="shared" ref="D26:AA26" si="5">$B$27*(($B$25-(D4-$B$11))/((D4-$B$11)-$B$28))^(1/$B$26)</f>
        <v>1.355236035</v>
      </c>
      <c r="E26" s="37">
        <f t="shared" si="5"/>
        <v>0.639843546</v>
      </c>
      <c r="F26" s="37">
        <f t="shared" si="5"/>
        <v>0.639843546</v>
      </c>
      <c r="G26" s="37">
        <f t="shared" si="5"/>
        <v>4.676856978</v>
      </c>
      <c r="H26" s="37">
        <f t="shared" si="5"/>
        <v>4.843311611</v>
      </c>
      <c r="I26" s="37">
        <f t="shared" si="5"/>
        <v>5.177979482</v>
      </c>
      <c r="J26" s="37">
        <f t="shared" si="5"/>
        <v>11.52641669</v>
      </c>
      <c r="K26" s="37">
        <f t="shared" si="5"/>
        <v>11.34301362</v>
      </c>
      <c r="L26" s="37">
        <f t="shared" si="5"/>
        <v>8.992494075</v>
      </c>
      <c r="M26" s="37" t="str">
        <f t="shared" si="5"/>
        <v>#NUM!</v>
      </c>
      <c r="N26" s="37" t="str">
        <f t="shared" si="5"/>
        <v>#NUM!</v>
      </c>
      <c r="O26" s="37" t="str">
        <f t="shared" si="5"/>
        <v>#NUM!</v>
      </c>
      <c r="P26" s="37" t="str">
        <f t="shared" si="5"/>
        <v>#NUM!</v>
      </c>
      <c r="Q26" s="37" t="str">
        <f t="shared" si="5"/>
        <v>#NUM!</v>
      </c>
      <c r="R26" s="37" t="str">
        <f t="shared" si="5"/>
        <v>#NUM!</v>
      </c>
      <c r="S26" s="37" t="str">
        <f t="shared" si="5"/>
        <v>#NUM!</v>
      </c>
      <c r="T26" s="37" t="str">
        <f t="shared" si="5"/>
        <v>#NUM!</v>
      </c>
      <c r="U26" s="37" t="str">
        <f t="shared" si="5"/>
        <v>#NUM!</v>
      </c>
      <c r="V26" s="37" t="str">
        <f t="shared" si="5"/>
        <v>#NUM!</v>
      </c>
      <c r="W26" s="37" t="str">
        <f t="shared" si="5"/>
        <v>#NUM!</v>
      </c>
      <c r="X26" s="37" t="str">
        <f t="shared" si="5"/>
        <v>#NUM!</v>
      </c>
      <c r="Y26" s="37" t="str">
        <f t="shared" si="5"/>
        <v>#NUM!</v>
      </c>
      <c r="Z26" s="37" t="str">
        <f t="shared" si="5"/>
        <v>#NUM!</v>
      </c>
      <c r="AA26" s="37" t="str">
        <f t="shared" si="5"/>
        <v>#NUM!</v>
      </c>
    </row>
    <row r="27">
      <c r="A27" s="29" t="s">
        <v>191</v>
      </c>
      <c r="B27" s="40">
        <v>887.244537967314</v>
      </c>
      <c r="C27" s="29" t="s">
        <v>31</v>
      </c>
      <c r="D27" s="37" t="str">
        <f t="shared" ref="D27:AA27" si="6">$B$27*(($B$25-(D5-$B$11))/((D5-$B$11)-$B$28))^(1/$B$26)</f>
        <v>#NUM!</v>
      </c>
      <c r="E27" s="37">
        <f t="shared" si="6"/>
        <v>1.503420982</v>
      </c>
      <c r="F27" s="37">
        <f t="shared" si="6"/>
        <v>1.652973635</v>
      </c>
      <c r="G27" s="37">
        <f t="shared" si="6"/>
        <v>2.418353787</v>
      </c>
      <c r="H27" s="37">
        <f t="shared" si="6"/>
        <v>2.263150173</v>
      </c>
      <c r="I27" s="37">
        <f t="shared" si="6"/>
        <v>2.108952678</v>
      </c>
      <c r="J27" s="37">
        <f t="shared" si="6"/>
        <v>2.263150173</v>
      </c>
      <c r="K27" s="37">
        <f t="shared" si="6"/>
        <v>2.263150173</v>
      </c>
      <c r="L27" s="37">
        <f t="shared" si="6"/>
        <v>2.263150173</v>
      </c>
      <c r="M27" s="37" t="str">
        <f t="shared" si="6"/>
        <v>#NUM!</v>
      </c>
      <c r="N27" s="37" t="str">
        <f t="shared" si="6"/>
        <v>#NUM!</v>
      </c>
      <c r="O27" s="37" t="str">
        <f t="shared" si="6"/>
        <v>#NUM!</v>
      </c>
      <c r="P27" s="37" t="str">
        <f t="shared" si="6"/>
        <v>#NUM!</v>
      </c>
      <c r="Q27" s="37" t="str">
        <f t="shared" si="6"/>
        <v>#NUM!</v>
      </c>
      <c r="R27" s="37" t="str">
        <f t="shared" si="6"/>
        <v>#NUM!</v>
      </c>
      <c r="S27" s="37" t="str">
        <f t="shared" si="6"/>
        <v>#NUM!</v>
      </c>
      <c r="T27" s="37" t="str">
        <f t="shared" si="6"/>
        <v>#NUM!</v>
      </c>
      <c r="U27" s="37" t="str">
        <f t="shared" si="6"/>
        <v>#NUM!</v>
      </c>
      <c r="V27" s="37" t="str">
        <f t="shared" si="6"/>
        <v>#NUM!</v>
      </c>
      <c r="W27" s="37" t="str">
        <f t="shared" si="6"/>
        <v>#NUM!</v>
      </c>
      <c r="X27" s="37" t="str">
        <f t="shared" si="6"/>
        <v>#NUM!</v>
      </c>
      <c r="Y27" s="37" t="str">
        <f t="shared" si="6"/>
        <v>#NUM!</v>
      </c>
      <c r="Z27" s="37" t="str">
        <f t="shared" si="6"/>
        <v>#NUM!</v>
      </c>
      <c r="AA27" s="37" t="str">
        <f t="shared" si="6"/>
        <v>#NUM!</v>
      </c>
    </row>
    <row r="28">
      <c r="A28" s="29" t="s">
        <v>192</v>
      </c>
      <c r="B28" s="39">
        <v>-0.00609610496549284</v>
      </c>
      <c r="C28" s="29" t="s">
        <v>41</v>
      </c>
      <c r="D28" s="37">
        <f t="shared" ref="D28:AA28" si="7">$B$27*(($B$25-(D6-$B$11))/((D6-$B$11)-$B$28))^(1/$B$26)</f>
        <v>0.639843546</v>
      </c>
      <c r="E28" s="35">
        <f t="shared" si="7"/>
        <v>0.7788527696</v>
      </c>
      <c r="F28" s="37">
        <f t="shared" si="7"/>
        <v>1.208532076</v>
      </c>
      <c r="G28" s="37">
        <f t="shared" si="7"/>
        <v>12.82001488</v>
      </c>
      <c r="H28" s="37">
        <f t="shared" si="7"/>
        <v>14.88585404</v>
      </c>
      <c r="I28" s="37">
        <f t="shared" si="7"/>
        <v>16.60447441</v>
      </c>
      <c r="J28" s="37">
        <f t="shared" si="7"/>
        <v>58.44549781</v>
      </c>
      <c r="K28" s="37">
        <f t="shared" si="7"/>
        <v>66.2131673</v>
      </c>
      <c r="L28" s="37">
        <f t="shared" si="7"/>
        <v>54.88304861</v>
      </c>
      <c r="M28" s="37" t="str">
        <f t="shared" si="7"/>
        <v>#NUM!</v>
      </c>
      <c r="N28" s="37" t="str">
        <f t="shared" si="7"/>
        <v>#NUM!</v>
      </c>
      <c r="O28" s="37" t="str">
        <f t="shared" si="7"/>
        <v>#NUM!</v>
      </c>
      <c r="P28" s="37" t="str">
        <f t="shared" si="7"/>
        <v>#NUM!</v>
      </c>
      <c r="Q28" s="37" t="str">
        <f t="shared" si="7"/>
        <v>#NUM!</v>
      </c>
      <c r="R28" s="37" t="str">
        <f t="shared" si="7"/>
        <v>#NUM!</v>
      </c>
      <c r="S28" s="37" t="str">
        <f t="shared" si="7"/>
        <v>#NUM!</v>
      </c>
      <c r="T28" s="37" t="str">
        <f t="shared" si="7"/>
        <v>#NUM!</v>
      </c>
      <c r="U28" s="37" t="str">
        <f t="shared" si="7"/>
        <v>#NUM!</v>
      </c>
      <c r="V28" s="37" t="str">
        <f t="shared" si="7"/>
        <v>#NUM!</v>
      </c>
      <c r="W28" s="37" t="str">
        <f t="shared" si="7"/>
        <v>#NUM!</v>
      </c>
      <c r="X28" s="37" t="str">
        <f t="shared" si="7"/>
        <v>#NUM!</v>
      </c>
      <c r="Y28" s="37" t="str">
        <f t="shared" si="7"/>
        <v>#NUM!</v>
      </c>
      <c r="Z28" s="37" t="str">
        <f t="shared" si="7"/>
        <v>#NUM!</v>
      </c>
      <c r="AA28" s="37" t="str">
        <f t="shared" si="7"/>
        <v>#NUM!</v>
      </c>
    </row>
    <row r="29">
      <c r="A29" s="30"/>
      <c r="B29" s="41"/>
      <c r="C29" s="29" t="s">
        <v>51</v>
      </c>
      <c r="D29" s="35">
        <f t="shared" ref="D29:AA29" si="8">$B$27*(($B$25-(D7-$B$11))/((D7-$B$11)-$B$28))^(1/$B$26)</f>
        <v>0.639843546</v>
      </c>
      <c r="E29" s="35">
        <f t="shared" si="8"/>
        <v>0.7788527696</v>
      </c>
      <c r="F29" s="37">
        <f t="shared" si="8"/>
        <v>1.652973635</v>
      </c>
      <c r="G29" s="37">
        <f t="shared" si="8"/>
        <v>8.106191723</v>
      </c>
      <c r="H29" s="37">
        <f t="shared" si="8"/>
        <v>6.883576997</v>
      </c>
      <c r="I29" s="37">
        <f t="shared" si="8"/>
        <v>7.056871223</v>
      </c>
      <c r="J29" s="37">
        <f t="shared" si="8"/>
        <v>20.11353966</v>
      </c>
      <c r="K29" s="37">
        <f t="shared" si="8"/>
        <v>21.10451554</v>
      </c>
      <c r="L29" s="37">
        <f t="shared" si="8"/>
        <v>20.70730036</v>
      </c>
      <c r="M29" s="37" t="str">
        <f t="shared" si="8"/>
        <v>#NUM!</v>
      </c>
      <c r="N29" s="37" t="str">
        <f t="shared" si="8"/>
        <v>#NUM!</v>
      </c>
      <c r="O29" s="37" t="str">
        <f t="shared" si="8"/>
        <v>#NUM!</v>
      </c>
      <c r="P29" s="37" t="str">
        <f t="shared" si="8"/>
        <v>#NUM!</v>
      </c>
      <c r="Q29" s="37" t="str">
        <f t="shared" si="8"/>
        <v>#NUM!</v>
      </c>
      <c r="R29" s="37" t="str">
        <f t="shared" si="8"/>
        <v>#NUM!</v>
      </c>
      <c r="S29" s="37" t="str">
        <f t="shared" si="8"/>
        <v>#NUM!</v>
      </c>
      <c r="T29" s="37" t="str">
        <f t="shared" si="8"/>
        <v>#NUM!</v>
      </c>
      <c r="U29" s="37" t="str">
        <f t="shared" si="8"/>
        <v>#NUM!</v>
      </c>
      <c r="V29" s="37" t="str">
        <f t="shared" si="8"/>
        <v>#NUM!</v>
      </c>
      <c r="W29" s="37" t="str">
        <f t="shared" si="8"/>
        <v>#NUM!</v>
      </c>
      <c r="X29" s="37" t="str">
        <f t="shared" si="8"/>
        <v>#NUM!</v>
      </c>
      <c r="Y29" s="37" t="str">
        <f t="shared" si="8"/>
        <v>#NUM!</v>
      </c>
      <c r="Z29" s="37" t="str">
        <f t="shared" si="8"/>
        <v>#NUM!</v>
      </c>
      <c r="AA29" s="37" t="str">
        <f t="shared" si="8"/>
        <v>#NUM!</v>
      </c>
    </row>
    <row r="30">
      <c r="A30" s="29" t="s">
        <v>193</v>
      </c>
      <c r="B30" s="38">
        <v>0.997717</v>
      </c>
      <c r="C30" s="29" t="s">
        <v>61</v>
      </c>
      <c r="D30" s="35">
        <f t="shared" ref="D30:AA30" si="9">$B$27*(($B$25-(D8-$B$11))/((D8-$B$11)-$B$28))^(1/$B$26)</f>
        <v>0.1186761355</v>
      </c>
      <c r="E30" s="35">
        <f t="shared" si="9"/>
        <v>0.5035102814</v>
      </c>
      <c r="F30" s="37">
        <f t="shared" si="9"/>
        <v>1.503420982</v>
      </c>
      <c r="G30" s="37">
        <f t="shared" si="9"/>
        <v>3.048345626</v>
      </c>
      <c r="H30" s="37">
        <f t="shared" si="9"/>
        <v>3.52949144</v>
      </c>
      <c r="I30" s="37">
        <f t="shared" si="9"/>
        <v>4.017233285</v>
      </c>
      <c r="J30" s="37">
        <f t="shared" si="9"/>
        <v>8.814405434</v>
      </c>
      <c r="K30" s="37">
        <f t="shared" si="9"/>
        <v>8.636726069</v>
      </c>
      <c r="L30" s="37">
        <f t="shared" si="9"/>
        <v>8.282614223</v>
      </c>
      <c r="M30" s="37" t="str">
        <f t="shared" si="9"/>
        <v>#NUM!</v>
      </c>
      <c r="N30" s="37" t="str">
        <f t="shared" si="9"/>
        <v>#NUM!</v>
      </c>
      <c r="O30" s="37" t="str">
        <f t="shared" si="9"/>
        <v>#NUM!</v>
      </c>
      <c r="P30" s="37" t="str">
        <f t="shared" si="9"/>
        <v>#NUM!</v>
      </c>
      <c r="Q30" s="37" t="str">
        <f t="shared" si="9"/>
        <v>#NUM!</v>
      </c>
      <c r="R30" s="37" t="str">
        <f t="shared" si="9"/>
        <v>#NUM!</v>
      </c>
      <c r="S30" s="37" t="str">
        <f t="shared" si="9"/>
        <v>#NUM!</v>
      </c>
      <c r="T30" s="37" t="str">
        <f t="shared" si="9"/>
        <v>#NUM!</v>
      </c>
      <c r="U30" s="37" t="str">
        <f t="shared" si="9"/>
        <v>#NUM!</v>
      </c>
      <c r="V30" s="37" t="str">
        <f t="shared" si="9"/>
        <v>#NUM!</v>
      </c>
      <c r="W30" s="37" t="str">
        <f t="shared" si="9"/>
        <v>#NUM!</v>
      </c>
      <c r="X30" s="37" t="str">
        <f t="shared" si="9"/>
        <v>#NUM!</v>
      </c>
      <c r="Y30" s="37" t="str">
        <f t="shared" si="9"/>
        <v>#NUM!</v>
      </c>
      <c r="Z30" s="37" t="str">
        <f t="shared" si="9"/>
        <v>#NUM!</v>
      </c>
      <c r="AA30" s="37" t="str">
        <f t="shared" si="9"/>
        <v>#NUM!</v>
      </c>
    </row>
    <row r="31">
      <c r="A31" s="30"/>
      <c r="B31" s="30"/>
      <c r="C31" s="30" t="s">
        <v>71</v>
      </c>
      <c r="D31" s="35" t="str">
        <f t="shared" ref="D31:AA31" si="10">$B$27*(($B$25-(D9-$B$11))/((D9-$B$11)-$B$28))^(1/$B$26)</f>
        <v>#NUM!</v>
      </c>
      <c r="E31" s="35" t="str">
        <f t="shared" si="10"/>
        <v>#NUM!</v>
      </c>
      <c r="F31" s="37" t="str">
        <f t="shared" si="10"/>
        <v>#NUM!</v>
      </c>
      <c r="G31" s="37" t="str">
        <f t="shared" si="10"/>
        <v>#NUM!</v>
      </c>
      <c r="H31" s="37" t="str">
        <f t="shared" si="10"/>
        <v>#NUM!</v>
      </c>
      <c r="I31" s="37" t="str">
        <f t="shared" si="10"/>
        <v>#NUM!</v>
      </c>
      <c r="J31" s="37" t="str">
        <f t="shared" si="10"/>
        <v>#NUM!</v>
      </c>
      <c r="K31" s="37" t="str">
        <f t="shared" si="10"/>
        <v>#NUM!</v>
      </c>
      <c r="L31" s="37" t="str">
        <f t="shared" si="10"/>
        <v>#NUM!</v>
      </c>
      <c r="M31" s="37" t="str">
        <f t="shared" si="10"/>
        <v>#NUM!</v>
      </c>
      <c r="N31" s="37" t="str">
        <f t="shared" si="10"/>
        <v>#NUM!</v>
      </c>
      <c r="O31" s="37" t="str">
        <f t="shared" si="10"/>
        <v>#NUM!</v>
      </c>
      <c r="P31" s="37" t="str">
        <f t="shared" si="10"/>
        <v>#NUM!</v>
      </c>
      <c r="Q31" s="37" t="str">
        <f t="shared" si="10"/>
        <v>#NUM!</v>
      </c>
      <c r="R31" s="37" t="str">
        <f t="shared" si="10"/>
        <v>#NUM!</v>
      </c>
      <c r="S31" s="37" t="str">
        <f t="shared" si="10"/>
        <v>#NUM!</v>
      </c>
      <c r="T31" s="37" t="str">
        <f t="shared" si="10"/>
        <v>#NUM!</v>
      </c>
      <c r="U31" s="37" t="str">
        <f t="shared" si="10"/>
        <v>#NUM!</v>
      </c>
      <c r="V31" s="37" t="str">
        <f t="shared" si="10"/>
        <v>#NUM!</v>
      </c>
      <c r="W31" s="37" t="str">
        <f t="shared" si="10"/>
        <v>#NUM!</v>
      </c>
      <c r="X31" s="37" t="str">
        <f t="shared" si="10"/>
        <v>#NUM!</v>
      </c>
      <c r="Y31" s="37" t="str">
        <f t="shared" si="10"/>
        <v>#NUM!</v>
      </c>
      <c r="Z31" s="37" t="str">
        <f t="shared" si="10"/>
        <v>#NUM!</v>
      </c>
      <c r="AA31" s="37" t="str">
        <f t="shared" si="10"/>
        <v>#NUM!</v>
      </c>
    </row>
    <row r="3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>
      <c r="A33" s="32" t="s">
        <v>194</v>
      </c>
      <c r="B33" s="30"/>
      <c r="C33" s="30" t="s">
        <v>195</v>
      </c>
      <c r="D33" s="30" t="s">
        <v>156</v>
      </c>
      <c r="E33" s="30" t="s">
        <v>157</v>
      </c>
      <c r="F33" s="30" t="s">
        <v>158</v>
      </c>
      <c r="G33" s="30" t="s">
        <v>159</v>
      </c>
      <c r="H33" s="30" t="s">
        <v>160</v>
      </c>
      <c r="I33" s="30" t="s">
        <v>161</v>
      </c>
      <c r="J33" s="30" t="s">
        <v>162</v>
      </c>
      <c r="K33" s="30" t="s">
        <v>163</v>
      </c>
      <c r="L33" s="30" t="s">
        <v>164</v>
      </c>
      <c r="M33" s="30" t="s">
        <v>165</v>
      </c>
      <c r="N33" s="30" t="s">
        <v>166</v>
      </c>
      <c r="O33" s="30" t="s">
        <v>167</v>
      </c>
      <c r="P33" s="30" t="s">
        <v>168</v>
      </c>
      <c r="Q33" s="30" t="s">
        <v>169</v>
      </c>
      <c r="R33" s="30" t="s">
        <v>170</v>
      </c>
      <c r="S33" s="30" t="s">
        <v>171</v>
      </c>
      <c r="T33" s="30" t="s">
        <v>172</v>
      </c>
      <c r="U33" s="30" t="s">
        <v>173</v>
      </c>
      <c r="V33" s="30" t="s">
        <v>174</v>
      </c>
      <c r="W33" s="30" t="s">
        <v>175</v>
      </c>
      <c r="X33" s="30" t="s">
        <v>176</v>
      </c>
      <c r="Y33" s="30" t="s">
        <v>177</v>
      </c>
      <c r="Z33" s="30" t="s">
        <v>178</v>
      </c>
      <c r="AA33" s="30" t="s">
        <v>179</v>
      </c>
    </row>
    <row r="34">
      <c r="A34" s="32" t="s">
        <v>196</v>
      </c>
      <c r="B34" s="42">
        <v>4.0</v>
      </c>
      <c r="C34" s="29" t="s">
        <v>1</v>
      </c>
      <c r="D34" s="37">
        <f t="shared" ref="D34:AA34" si="11">D24*$B$34</f>
        <v>6.013683927</v>
      </c>
      <c r="E34" s="37">
        <f t="shared" si="11"/>
        <v>4.253784894</v>
      </c>
      <c r="F34" s="37">
        <f t="shared" si="11"/>
        <v>4.253784894</v>
      </c>
      <c r="G34" s="37">
        <f t="shared" si="11"/>
        <v>140.0277788</v>
      </c>
      <c r="H34" s="37">
        <f t="shared" si="11"/>
        <v>120.4342421</v>
      </c>
      <c r="I34" s="37">
        <f t="shared" si="11"/>
        <v>143.4869149</v>
      </c>
      <c r="J34" s="37">
        <f t="shared" si="11"/>
        <v>998.8005443</v>
      </c>
      <c r="K34" s="37">
        <f t="shared" si="11"/>
        <v>914.4287615</v>
      </c>
      <c r="L34" s="37">
        <f t="shared" si="11"/>
        <v>1021.303913</v>
      </c>
      <c r="M34" s="37" t="str">
        <f t="shared" si="11"/>
        <v>#NUM!</v>
      </c>
      <c r="N34" s="37" t="str">
        <f t="shared" si="11"/>
        <v>#NUM!</v>
      </c>
      <c r="O34" s="37" t="str">
        <f t="shared" si="11"/>
        <v>#NUM!</v>
      </c>
      <c r="P34" s="37" t="str">
        <f t="shared" si="11"/>
        <v>#NUM!</v>
      </c>
      <c r="Q34" s="37" t="str">
        <f t="shared" si="11"/>
        <v>#NUM!</v>
      </c>
      <c r="R34" s="37" t="str">
        <f t="shared" si="11"/>
        <v>#NUM!</v>
      </c>
      <c r="S34" s="37" t="str">
        <f t="shared" si="11"/>
        <v>#NUM!</v>
      </c>
      <c r="T34" s="37" t="str">
        <f t="shared" si="11"/>
        <v>#NUM!</v>
      </c>
      <c r="U34" s="37" t="str">
        <f t="shared" si="11"/>
        <v>#NUM!</v>
      </c>
      <c r="V34" s="37" t="str">
        <f t="shared" si="11"/>
        <v>#NUM!</v>
      </c>
      <c r="W34" s="37" t="str">
        <f t="shared" si="11"/>
        <v>#NUM!</v>
      </c>
      <c r="X34" s="37" t="str">
        <f t="shared" si="11"/>
        <v>#NUM!</v>
      </c>
      <c r="Y34" s="37" t="str">
        <f t="shared" si="11"/>
        <v>#NUM!</v>
      </c>
      <c r="Z34" s="37" t="str">
        <f t="shared" si="11"/>
        <v>#NUM!</v>
      </c>
      <c r="AA34" s="37" t="str">
        <f t="shared" si="11"/>
        <v>#NUM!</v>
      </c>
    </row>
    <row r="35">
      <c r="A35" s="30"/>
      <c r="B35" s="30"/>
      <c r="C35" s="29" t="s">
        <v>11</v>
      </c>
      <c r="D35" s="37">
        <f t="shared" ref="D35:AA35" si="12">D25*$B$34</f>
        <v>2.014041126</v>
      </c>
      <c r="E35" s="37">
        <f t="shared" si="12"/>
        <v>6.013683927</v>
      </c>
      <c r="F35" s="37">
        <f t="shared" si="12"/>
        <v>2.559374184</v>
      </c>
      <c r="G35" s="37">
        <f t="shared" si="12"/>
        <v>68.73116642</v>
      </c>
      <c r="H35" s="37">
        <f t="shared" si="12"/>
        <v>78.87634112</v>
      </c>
      <c r="I35" s="37">
        <f t="shared" si="12"/>
        <v>93.23405996</v>
      </c>
      <c r="J35" s="37">
        <f t="shared" si="12"/>
        <v>470.7582316</v>
      </c>
      <c r="K35" s="37">
        <f t="shared" si="12"/>
        <v>449.9980515</v>
      </c>
      <c r="L35" s="37">
        <f t="shared" si="12"/>
        <v>428.4201204</v>
      </c>
      <c r="M35" s="37" t="str">
        <f t="shared" si="12"/>
        <v>#NUM!</v>
      </c>
      <c r="N35" s="37" t="str">
        <f t="shared" si="12"/>
        <v>#NUM!</v>
      </c>
      <c r="O35" s="37" t="str">
        <f t="shared" si="12"/>
        <v>#NUM!</v>
      </c>
      <c r="P35" s="37" t="str">
        <f t="shared" si="12"/>
        <v>#NUM!</v>
      </c>
      <c r="Q35" s="37" t="str">
        <f t="shared" si="12"/>
        <v>#NUM!</v>
      </c>
      <c r="R35" s="37" t="str">
        <f t="shared" si="12"/>
        <v>#NUM!</v>
      </c>
      <c r="S35" s="37" t="str">
        <f t="shared" si="12"/>
        <v>#NUM!</v>
      </c>
      <c r="T35" s="37" t="str">
        <f t="shared" si="12"/>
        <v>#NUM!</v>
      </c>
      <c r="U35" s="37" t="str">
        <f t="shared" si="12"/>
        <v>#NUM!</v>
      </c>
      <c r="V35" s="37" t="str">
        <f t="shared" si="12"/>
        <v>#NUM!</v>
      </c>
      <c r="W35" s="37" t="str">
        <f t="shared" si="12"/>
        <v>#NUM!</v>
      </c>
      <c r="X35" s="37" t="str">
        <f t="shared" si="12"/>
        <v>#NUM!</v>
      </c>
      <c r="Y35" s="37" t="str">
        <f t="shared" si="12"/>
        <v>#NUM!</v>
      </c>
      <c r="Z35" s="37" t="str">
        <f t="shared" si="12"/>
        <v>#NUM!</v>
      </c>
      <c r="AA35" s="37" t="str">
        <f t="shared" si="12"/>
        <v>#NUM!</v>
      </c>
    </row>
    <row r="36">
      <c r="A36" s="30"/>
      <c r="B36" s="30"/>
      <c r="C36" s="29" t="s">
        <v>21</v>
      </c>
      <c r="D36" s="37">
        <f t="shared" ref="D36:AA36" si="13">D26*$B$34</f>
        <v>5.420944138</v>
      </c>
      <c r="E36" s="37">
        <f t="shared" si="13"/>
        <v>2.559374184</v>
      </c>
      <c r="F36" s="37">
        <f t="shared" si="13"/>
        <v>2.559374184</v>
      </c>
      <c r="G36" s="37">
        <f t="shared" si="13"/>
        <v>18.70742791</v>
      </c>
      <c r="H36" s="37">
        <f t="shared" si="13"/>
        <v>19.37324645</v>
      </c>
      <c r="I36" s="37">
        <f t="shared" si="13"/>
        <v>20.71191793</v>
      </c>
      <c r="J36" s="37">
        <f t="shared" si="13"/>
        <v>46.10566677</v>
      </c>
      <c r="K36" s="37">
        <f t="shared" si="13"/>
        <v>45.37205448</v>
      </c>
      <c r="L36" s="37">
        <f t="shared" si="13"/>
        <v>35.9699763</v>
      </c>
      <c r="M36" s="37" t="str">
        <f t="shared" si="13"/>
        <v>#NUM!</v>
      </c>
      <c r="N36" s="37" t="str">
        <f t="shared" si="13"/>
        <v>#NUM!</v>
      </c>
      <c r="O36" s="37" t="str">
        <f t="shared" si="13"/>
        <v>#NUM!</v>
      </c>
      <c r="P36" s="37" t="str">
        <f t="shared" si="13"/>
        <v>#NUM!</v>
      </c>
      <c r="Q36" s="37" t="str">
        <f t="shared" si="13"/>
        <v>#NUM!</v>
      </c>
      <c r="R36" s="37" t="str">
        <f t="shared" si="13"/>
        <v>#NUM!</v>
      </c>
      <c r="S36" s="37" t="str">
        <f t="shared" si="13"/>
        <v>#NUM!</v>
      </c>
      <c r="T36" s="37" t="str">
        <f t="shared" si="13"/>
        <v>#NUM!</v>
      </c>
      <c r="U36" s="37" t="str">
        <f t="shared" si="13"/>
        <v>#NUM!</v>
      </c>
      <c r="V36" s="37" t="str">
        <f t="shared" si="13"/>
        <v>#NUM!</v>
      </c>
      <c r="W36" s="37" t="str">
        <f t="shared" si="13"/>
        <v>#NUM!</v>
      </c>
      <c r="X36" s="37" t="str">
        <f t="shared" si="13"/>
        <v>#NUM!</v>
      </c>
      <c r="Y36" s="37" t="str">
        <f t="shared" si="13"/>
        <v>#NUM!</v>
      </c>
      <c r="Z36" s="37" t="str">
        <f t="shared" si="13"/>
        <v>#NUM!</v>
      </c>
      <c r="AA36" s="37" t="str">
        <f t="shared" si="13"/>
        <v>#NUM!</v>
      </c>
    </row>
    <row r="37">
      <c r="A37" s="30"/>
      <c r="B37" s="30"/>
      <c r="C37" s="29" t="s">
        <v>31</v>
      </c>
      <c r="D37" s="37" t="str">
        <f t="shared" ref="D37:AA37" si="14">D27*$B$34</f>
        <v>#NUM!</v>
      </c>
      <c r="E37" s="37">
        <f t="shared" si="14"/>
        <v>6.013683927</v>
      </c>
      <c r="F37" s="37">
        <f t="shared" si="14"/>
        <v>6.61189454</v>
      </c>
      <c r="G37" s="37">
        <f t="shared" si="14"/>
        <v>9.673415148</v>
      </c>
      <c r="H37" s="37">
        <f t="shared" si="14"/>
        <v>9.052600692</v>
      </c>
      <c r="I37" s="37">
        <f t="shared" si="14"/>
        <v>8.435810712</v>
      </c>
      <c r="J37" s="37">
        <f t="shared" si="14"/>
        <v>9.052600692</v>
      </c>
      <c r="K37" s="37">
        <f t="shared" si="14"/>
        <v>9.052600692</v>
      </c>
      <c r="L37" s="37">
        <f t="shared" si="14"/>
        <v>9.052600692</v>
      </c>
      <c r="M37" s="37" t="str">
        <f t="shared" si="14"/>
        <v>#NUM!</v>
      </c>
      <c r="N37" s="37" t="str">
        <f t="shared" si="14"/>
        <v>#NUM!</v>
      </c>
      <c r="O37" s="37" t="str">
        <f t="shared" si="14"/>
        <v>#NUM!</v>
      </c>
      <c r="P37" s="37" t="str">
        <f t="shared" si="14"/>
        <v>#NUM!</v>
      </c>
      <c r="Q37" s="37" t="str">
        <f t="shared" si="14"/>
        <v>#NUM!</v>
      </c>
      <c r="R37" s="37" t="str">
        <f t="shared" si="14"/>
        <v>#NUM!</v>
      </c>
      <c r="S37" s="37" t="str">
        <f t="shared" si="14"/>
        <v>#NUM!</v>
      </c>
      <c r="T37" s="37" t="str">
        <f t="shared" si="14"/>
        <v>#NUM!</v>
      </c>
      <c r="U37" s="37" t="str">
        <f t="shared" si="14"/>
        <v>#NUM!</v>
      </c>
      <c r="V37" s="37" t="str">
        <f t="shared" si="14"/>
        <v>#NUM!</v>
      </c>
      <c r="W37" s="37" t="str">
        <f t="shared" si="14"/>
        <v>#NUM!</v>
      </c>
      <c r="X37" s="37" t="str">
        <f t="shared" si="14"/>
        <v>#NUM!</v>
      </c>
      <c r="Y37" s="37" t="str">
        <f t="shared" si="14"/>
        <v>#NUM!</v>
      </c>
      <c r="Z37" s="37" t="str">
        <f t="shared" si="14"/>
        <v>#NUM!</v>
      </c>
      <c r="AA37" s="37" t="str">
        <f t="shared" si="14"/>
        <v>#NUM!</v>
      </c>
    </row>
    <row r="38">
      <c r="A38" s="30"/>
      <c r="B38" s="30"/>
      <c r="C38" s="29" t="s">
        <v>41</v>
      </c>
      <c r="D38" s="37">
        <f t="shared" ref="D38:AA38" si="15">D28*$B$34</f>
        <v>2.559374184</v>
      </c>
      <c r="E38" s="35">
        <f t="shared" si="15"/>
        <v>3.115411079</v>
      </c>
      <c r="F38" s="37">
        <f t="shared" si="15"/>
        <v>4.834128303</v>
      </c>
      <c r="G38" s="37">
        <f t="shared" si="15"/>
        <v>51.28005952</v>
      </c>
      <c r="H38" s="37">
        <f t="shared" si="15"/>
        <v>59.54341615</v>
      </c>
      <c r="I38" s="37">
        <f t="shared" si="15"/>
        <v>66.41789765</v>
      </c>
      <c r="J38" s="37">
        <f t="shared" si="15"/>
        <v>233.7819912</v>
      </c>
      <c r="K38" s="37">
        <f t="shared" si="15"/>
        <v>264.8526692</v>
      </c>
      <c r="L38" s="37">
        <f t="shared" si="15"/>
        <v>219.5321944</v>
      </c>
      <c r="M38" s="37" t="str">
        <f t="shared" si="15"/>
        <v>#NUM!</v>
      </c>
      <c r="N38" s="37" t="str">
        <f t="shared" si="15"/>
        <v>#NUM!</v>
      </c>
      <c r="O38" s="37" t="str">
        <f t="shared" si="15"/>
        <v>#NUM!</v>
      </c>
      <c r="P38" s="37" t="str">
        <f t="shared" si="15"/>
        <v>#NUM!</v>
      </c>
      <c r="Q38" s="37" t="str">
        <f t="shared" si="15"/>
        <v>#NUM!</v>
      </c>
      <c r="R38" s="37" t="str">
        <f t="shared" si="15"/>
        <v>#NUM!</v>
      </c>
      <c r="S38" s="37" t="str">
        <f t="shared" si="15"/>
        <v>#NUM!</v>
      </c>
      <c r="T38" s="37" t="str">
        <f t="shared" si="15"/>
        <v>#NUM!</v>
      </c>
      <c r="U38" s="37" t="str">
        <f t="shared" si="15"/>
        <v>#NUM!</v>
      </c>
      <c r="V38" s="37" t="str">
        <f t="shared" si="15"/>
        <v>#NUM!</v>
      </c>
      <c r="W38" s="37" t="str">
        <f t="shared" si="15"/>
        <v>#NUM!</v>
      </c>
      <c r="X38" s="37" t="str">
        <f t="shared" si="15"/>
        <v>#NUM!</v>
      </c>
      <c r="Y38" s="37" t="str">
        <f t="shared" si="15"/>
        <v>#NUM!</v>
      </c>
      <c r="Z38" s="37" t="str">
        <f t="shared" si="15"/>
        <v>#NUM!</v>
      </c>
      <c r="AA38" s="37" t="str">
        <f t="shared" si="15"/>
        <v>#NUM!</v>
      </c>
    </row>
    <row r="39">
      <c r="A39" s="30"/>
      <c r="B39" s="30"/>
      <c r="C39" s="29" t="s">
        <v>51</v>
      </c>
      <c r="D39" s="35">
        <f t="shared" ref="D39:AA39" si="16">D29*$B$34</f>
        <v>2.559374184</v>
      </c>
      <c r="E39" s="35">
        <f t="shared" si="16"/>
        <v>3.115411079</v>
      </c>
      <c r="F39" s="37">
        <f t="shared" si="16"/>
        <v>6.61189454</v>
      </c>
      <c r="G39" s="37">
        <f t="shared" si="16"/>
        <v>32.42476689</v>
      </c>
      <c r="H39" s="37">
        <f t="shared" si="16"/>
        <v>27.53430799</v>
      </c>
      <c r="I39" s="37">
        <f t="shared" si="16"/>
        <v>28.22748489</v>
      </c>
      <c r="J39" s="37">
        <f t="shared" si="16"/>
        <v>80.45415863</v>
      </c>
      <c r="K39" s="37">
        <f t="shared" si="16"/>
        <v>84.41806214</v>
      </c>
      <c r="L39" s="37">
        <f t="shared" si="16"/>
        <v>82.82920145</v>
      </c>
      <c r="M39" s="37" t="str">
        <f t="shared" si="16"/>
        <v>#NUM!</v>
      </c>
      <c r="N39" s="37" t="str">
        <f t="shared" si="16"/>
        <v>#NUM!</v>
      </c>
      <c r="O39" s="37" t="str">
        <f t="shared" si="16"/>
        <v>#NUM!</v>
      </c>
      <c r="P39" s="37" t="str">
        <f t="shared" si="16"/>
        <v>#NUM!</v>
      </c>
      <c r="Q39" s="37" t="str">
        <f t="shared" si="16"/>
        <v>#NUM!</v>
      </c>
      <c r="R39" s="37" t="str">
        <f t="shared" si="16"/>
        <v>#NUM!</v>
      </c>
      <c r="S39" s="37" t="str">
        <f t="shared" si="16"/>
        <v>#NUM!</v>
      </c>
      <c r="T39" s="37" t="str">
        <f t="shared" si="16"/>
        <v>#NUM!</v>
      </c>
      <c r="U39" s="37" t="str">
        <f t="shared" si="16"/>
        <v>#NUM!</v>
      </c>
      <c r="V39" s="37" t="str">
        <f t="shared" si="16"/>
        <v>#NUM!</v>
      </c>
      <c r="W39" s="37" t="str">
        <f t="shared" si="16"/>
        <v>#NUM!</v>
      </c>
      <c r="X39" s="37" t="str">
        <f t="shared" si="16"/>
        <v>#NUM!</v>
      </c>
      <c r="Y39" s="37" t="str">
        <f t="shared" si="16"/>
        <v>#NUM!</v>
      </c>
      <c r="Z39" s="37" t="str">
        <f t="shared" si="16"/>
        <v>#NUM!</v>
      </c>
      <c r="AA39" s="37" t="str">
        <f t="shared" si="16"/>
        <v>#NUM!</v>
      </c>
    </row>
    <row r="40">
      <c r="A40" s="30"/>
      <c r="B40" s="30"/>
      <c r="C40" s="29" t="s">
        <v>61</v>
      </c>
      <c r="D40" s="35">
        <f t="shared" ref="D40:AA40" si="17">D30*$B$34</f>
        <v>0.4747045422</v>
      </c>
      <c r="E40" s="35">
        <f t="shared" si="17"/>
        <v>2.014041126</v>
      </c>
      <c r="F40" s="37">
        <f t="shared" si="17"/>
        <v>6.013683927</v>
      </c>
      <c r="G40" s="37">
        <f t="shared" si="17"/>
        <v>12.1933825</v>
      </c>
      <c r="H40" s="37">
        <f t="shared" si="17"/>
        <v>14.11796576</v>
      </c>
      <c r="I40" s="37">
        <f t="shared" si="17"/>
        <v>16.06893314</v>
      </c>
      <c r="J40" s="37">
        <f t="shared" si="17"/>
        <v>35.25762174</v>
      </c>
      <c r="K40" s="37">
        <f t="shared" si="17"/>
        <v>34.54690428</v>
      </c>
      <c r="L40" s="37">
        <f t="shared" si="17"/>
        <v>33.13045689</v>
      </c>
      <c r="M40" s="37" t="str">
        <f t="shared" si="17"/>
        <v>#NUM!</v>
      </c>
      <c r="N40" s="37" t="str">
        <f t="shared" si="17"/>
        <v>#NUM!</v>
      </c>
      <c r="O40" s="37" t="str">
        <f t="shared" si="17"/>
        <v>#NUM!</v>
      </c>
      <c r="P40" s="37" t="str">
        <f t="shared" si="17"/>
        <v>#NUM!</v>
      </c>
      <c r="Q40" s="37" t="str">
        <f t="shared" si="17"/>
        <v>#NUM!</v>
      </c>
      <c r="R40" s="37" t="str">
        <f t="shared" si="17"/>
        <v>#NUM!</v>
      </c>
      <c r="S40" s="37" t="str">
        <f t="shared" si="17"/>
        <v>#NUM!</v>
      </c>
      <c r="T40" s="37" t="str">
        <f t="shared" si="17"/>
        <v>#NUM!</v>
      </c>
      <c r="U40" s="37" t="str">
        <f t="shared" si="17"/>
        <v>#NUM!</v>
      </c>
      <c r="V40" s="37" t="str">
        <f t="shared" si="17"/>
        <v>#NUM!</v>
      </c>
      <c r="W40" s="37" t="str">
        <f t="shared" si="17"/>
        <v>#NUM!</v>
      </c>
      <c r="X40" s="37" t="str">
        <f t="shared" si="17"/>
        <v>#NUM!</v>
      </c>
      <c r="Y40" s="37" t="str">
        <f t="shared" si="17"/>
        <v>#NUM!</v>
      </c>
      <c r="Z40" s="37" t="str">
        <f t="shared" si="17"/>
        <v>#NUM!</v>
      </c>
      <c r="AA40" s="37" t="str">
        <f t="shared" si="17"/>
        <v>#NUM!</v>
      </c>
    </row>
    <row r="41">
      <c r="A41" s="30"/>
      <c r="B41" s="30"/>
      <c r="C41" s="30" t="s">
        <v>71</v>
      </c>
      <c r="D41" s="35" t="str">
        <f t="shared" ref="D41:AA41" si="18">D31*$B$34</f>
        <v>#NUM!</v>
      </c>
      <c r="E41" s="35" t="str">
        <f t="shared" si="18"/>
        <v>#NUM!</v>
      </c>
      <c r="F41" s="37" t="str">
        <f t="shared" si="18"/>
        <v>#NUM!</v>
      </c>
      <c r="G41" s="37" t="str">
        <f t="shared" si="18"/>
        <v>#NUM!</v>
      </c>
      <c r="H41" s="37" t="str">
        <f t="shared" si="18"/>
        <v>#NUM!</v>
      </c>
      <c r="I41" s="37" t="str">
        <f t="shared" si="18"/>
        <v>#NUM!</v>
      </c>
      <c r="J41" s="37" t="str">
        <f t="shared" si="18"/>
        <v>#NUM!</v>
      </c>
      <c r="K41" s="37" t="str">
        <f t="shared" si="18"/>
        <v>#NUM!</v>
      </c>
      <c r="L41" s="37" t="str">
        <f t="shared" si="18"/>
        <v>#NUM!</v>
      </c>
      <c r="M41" s="37" t="str">
        <f t="shared" si="18"/>
        <v>#NUM!</v>
      </c>
      <c r="N41" s="37" t="str">
        <f t="shared" si="18"/>
        <v>#NUM!</v>
      </c>
      <c r="O41" s="37" t="str">
        <f t="shared" si="18"/>
        <v>#NUM!</v>
      </c>
      <c r="P41" s="37" t="str">
        <f t="shared" si="18"/>
        <v>#NUM!</v>
      </c>
      <c r="Q41" s="37" t="str">
        <f t="shared" si="18"/>
        <v>#NUM!</v>
      </c>
      <c r="R41" s="37" t="str">
        <f t="shared" si="18"/>
        <v>#NUM!</v>
      </c>
      <c r="S41" s="37" t="str">
        <f t="shared" si="18"/>
        <v>#NUM!</v>
      </c>
      <c r="T41" s="37" t="str">
        <f t="shared" si="18"/>
        <v>#NUM!</v>
      </c>
      <c r="U41" s="37" t="str">
        <f t="shared" si="18"/>
        <v>#NUM!</v>
      </c>
      <c r="V41" s="37" t="str">
        <f t="shared" si="18"/>
        <v>#NUM!</v>
      </c>
      <c r="W41" s="37" t="str">
        <f t="shared" si="18"/>
        <v>#NUM!</v>
      </c>
      <c r="X41" s="37" t="str">
        <f t="shared" si="18"/>
        <v>#NUM!</v>
      </c>
      <c r="Y41" s="37" t="str">
        <f t="shared" si="18"/>
        <v>#NUM!</v>
      </c>
      <c r="Z41" s="37" t="str">
        <f t="shared" si="18"/>
        <v>#NUM!</v>
      </c>
      <c r="AA41" s="37" t="str">
        <f t="shared" si="18"/>
        <v>#NUM!</v>
      </c>
    </row>
    <row r="4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</sheetData>
  <hyperlinks>
    <hyperlink r:id="rId1" ref="A22"/>
  </hyperlinks>
  <drawing r:id="rId2"/>
</worksheet>
</file>