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167" documentId="8_{A84FA002-DAE3-4EA6-9FFA-1110F0DD3C6C}" xr6:coauthVersionLast="47" xr6:coauthVersionMax="47" xr10:uidLastSave="{98CCD850-C600-46B5-99F6-FB92E46C0AB2}"/>
  <bookViews>
    <workbookView xWindow="-110" yWindow="-110" windowWidth="19420" windowHeight="11500" tabRatio="415" activeTab="1" xr2:uid="{00000000-000D-0000-FFFF-FFFF00000000}"/>
  </bookViews>
  <sheets>
    <sheet name="About" sheetId="12" r:id="rId1"/>
    <sheet name="Light" sheetId="17" r:id="rId2"/>
    <sheet name="Dark" sheetId="16" r:id="rId3"/>
    <sheet name="Colour" sheetId="18" r:id="rId4"/>
  </sheets>
  <definedNames>
    <definedName name="_xlnm.Print_Titles" localSheetId="3">Colour!$6:$9</definedName>
    <definedName name="_xlnm.Print_Titles" localSheetId="2">Dark!$6:$9</definedName>
    <definedName name="_xlnm.Print_Titles" localSheetId="1">Light!$6:$9</definedName>
    <definedName name="Project_Start" localSheetId="3">Colour!$C$6</definedName>
    <definedName name="Project_Start" localSheetId="2">Dark!$C$6</definedName>
    <definedName name="Project_Start" localSheetId="1">Light!$C$6</definedName>
    <definedName name="Scrolling_Increment" localSheetId="3">Colour!$C$7</definedName>
    <definedName name="Scrolling_Increment" localSheetId="2">Dark!$C$7</definedName>
    <definedName name="Scrolling_Increment" localSheetId="1">Light!$C$7</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24" i="18" l="1"/>
  <c r="F25" i="18" s="1"/>
  <c r="F26" i="18" s="1"/>
  <c r="F15" i="18"/>
  <c r="F18" i="18"/>
  <c r="F19" i="18" s="1"/>
  <c r="F20" i="18" s="1"/>
  <c r="F21" i="18" s="1"/>
  <c r="F16" i="18"/>
  <c r="F28" i="18" s="1"/>
  <c r="F27" i="18" l="1"/>
  <c r="F30" i="18" s="1"/>
  <c r="F31" i="18" s="1"/>
  <c r="F32" i="18" s="1"/>
  <c r="F22" i="18"/>
  <c r="J7" i="17"/>
  <c r="J9" i="17" s="1"/>
  <c r="J13" i="17" l="1"/>
  <c r="J32" i="17"/>
  <c r="J31" i="17"/>
  <c r="J30" i="17"/>
  <c r="C6" i="18" a="1"/>
  <c r="C6" i="18" s="1"/>
  <c r="I7" i="18" s="1"/>
  <c r="I26" i="18" s="1"/>
  <c r="K7" i="17"/>
  <c r="J22" i="17"/>
  <c r="J11" i="17"/>
  <c r="J24" i="17"/>
  <c r="J27" i="17"/>
  <c r="J21" i="17"/>
  <c r="J25" i="17"/>
  <c r="J26" i="17"/>
  <c r="J29" i="17"/>
  <c r="J17" i="17"/>
  <c r="J19" i="17"/>
  <c r="J28" i="17"/>
  <c r="J6" i="17"/>
  <c r="J18" i="17"/>
  <c r="J20" i="17"/>
  <c r="K13" i="17" l="1"/>
  <c r="K32" i="17"/>
  <c r="K31" i="17"/>
  <c r="K30" i="17"/>
  <c r="K26" i="17"/>
  <c r="K24" i="17"/>
  <c r="K20" i="17"/>
  <c r="K18" i="17"/>
  <c r="L7" i="17"/>
  <c r="K17" i="17"/>
  <c r="K22" i="17"/>
  <c r="K27" i="17"/>
  <c r="K9" i="17"/>
  <c r="K21" i="17"/>
  <c r="K19" i="17"/>
  <c r="K28" i="17"/>
  <c r="K11" i="17"/>
  <c r="K25" i="17"/>
  <c r="K29"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L31" i="17" l="1"/>
  <c r="L32" i="17"/>
  <c r="L30" i="17"/>
  <c r="J35" i="18"/>
  <c r="L24" i="17"/>
  <c r="L18" i="17"/>
  <c r="L9" i="17"/>
  <c r="L29" i="17"/>
  <c r="L13" i="17"/>
  <c r="L11" i="17"/>
  <c r="L21" i="17"/>
  <c r="L20" i="17"/>
  <c r="L17" i="17"/>
  <c r="L28" i="17"/>
  <c r="L19" i="17"/>
  <c r="L25" i="17"/>
  <c r="L26" i="17"/>
  <c r="L22" i="17"/>
  <c r="M7" i="17"/>
  <c r="L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M30" i="17" l="1"/>
  <c r="M32" i="17"/>
  <c r="M31" i="17"/>
  <c r="K35" i="18"/>
  <c r="K26" i="18"/>
  <c r="K11" i="18"/>
  <c r="K12" i="18"/>
  <c r="K30" i="18"/>
  <c r="M20" i="17"/>
  <c r="M26" i="17"/>
  <c r="N7" i="17"/>
  <c r="M17" i="17"/>
  <c r="M19" i="17"/>
  <c r="M24" i="17"/>
  <c r="M27" i="17"/>
  <c r="M18" i="17"/>
  <c r="M9" i="17"/>
  <c r="M13" i="17"/>
  <c r="M25" i="17"/>
  <c r="M21" i="17"/>
  <c r="M28" i="17"/>
  <c r="M11" i="17"/>
  <c r="M22" i="17"/>
  <c r="M29" i="17"/>
  <c r="K21" i="18"/>
  <c r="K20" i="18"/>
  <c r="K31" i="18"/>
  <c r="K18" i="18"/>
  <c r="K24" i="18"/>
  <c r="K9" i="18"/>
  <c r="K25" i="18"/>
  <c r="K27" i="18"/>
  <c r="K34" i="18"/>
  <c r="K13" i="18"/>
  <c r="K14" i="18"/>
  <c r="K16" i="18"/>
  <c r="K22" i="18"/>
  <c r="K28" i="18"/>
  <c r="K32" i="18"/>
  <c r="K15" i="18"/>
  <c r="L7" i="18"/>
  <c r="L35" i="18" s="1"/>
  <c r="K19" i="18"/>
  <c r="K17" i="18"/>
  <c r="K23" i="18"/>
  <c r="K29" i="18"/>
  <c r="N29" i="17" l="1"/>
  <c r="N32" i="17"/>
  <c r="N31" i="17"/>
  <c r="N30" i="17"/>
  <c r="N13" i="17"/>
  <c r="N21" i="17"/>
  <c r="N18" i="17"/>
  <c r="N19" i="17"/>
  <c r="N24" i="17"/>
  <c r="N17" i="17"/>
  <c r="N26" i="17"/>
  <c r="N20" i="17"/>
  <c r="N27" i="17"/>
  <c r="N9" i="17"/>
  <c r="N28" i="17"/>
  <c r="O7" i="17"/>
  <c r="N11" i="17"/>
  <c r="N22" i="17"/>
  <c r="N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O30" i="17" l="1"/>
  <c r="O32" i="17"/>
  <c r="O31" i="17"/>
  <c r="M35" i="18"/>
  <c r="O11" i="17"/>
  <c r="O17" i="17"/>
  <c r="O21" i="17"/>
  <c r="O27" i="17"/>
  <c r="O22" i="17"/>
  <c r="O25" i="17"/>
  <c r="P7" i="17"/>
  <c r="O26" i="17"/>
  <c r="O19" i="17"/>
  <c r="O13" i="17"/>
  <c r="M33" i="18"/>
  <c r="O9" i="17"/>
  <c r="O18" i="17"/>
  <c r="O24" i="17"/>
  <c r="O28" i="17"/>
  <c r="O20" i="17"/>
  <c r="O29"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P31" i="17" l="1"/>
  <c r="P32" i="17"/>
  <c r="P13" i="17"/>
  <c r="P28" i="17"/>
  <c r="P20" i="17"/>
  <c r="P9" i="17"/>
  <c r="P11" i="17"/>
  <c r="P19" i="17"/>
  <c r="P25" i="17"/>
  <c r="P17" i="17"/>
  <c r="P22" i="17"/>
  <c r="P29" i="17"/>
  <c r="P30" i="17"/>
  <c r="P24" i="17"/>
  <c r="P26" i="17"/>
  <c r="P21" i="17"/>
  <c r="P27" i="17"/>
  <c r="Q7" i="17"/>
  <c r="P1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Q32" i="17" l="1"/>
  <c r="Q31" i="17"/>
  <c r="Q28" i="17"/>
  <c r="Q13" i="17"/>
  <c r="Q25" i="17"/>
  <c r="Q22" i="17"/>
  <c r="Q18" i="17"/>
  <c r="Q19" i="17"/>
  <c r="Q29" i="17"/>
  <c r="Q30" i="17"/>
  <c r="Q6" i="17"/>
  <c r="Q9" i="17"/>
  <c r="Q24" i="17"/>
  <c r="Q17" i="17"/>
  <c r="Q27" i="17"/>
  <c r="Q11" i="17"/>
  <c r="R7" i="17"/>
  <c r="Q20" i="17"/>
  <c r="Q21" i="17"/>
  <c r="Q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R31" i="17" l="1"/>
  <c r="R32" i="17"/>
  <c r="P35" i="18"/>
  <c r="P34" i="18"/>
  <c r="R18" i="17"/>
  <c r="R19" i="17"/>
  <c r="R20" i="17"/>
  <c r="R17" i="17"/>
  <c r="R21" i="17"/>
  <c r="R9" i="17"/>
  <c r="R24" i="17"/>
  <c r="R25" i="17"/>
  <c r="R27" i="17"/>
  <c r="R11" i="17"/>
  <c r="R22" i="17"/>
  <c r="R26" i="17"/>
  <c r="R29" i="17"/>
  <c r="R28" i="17"/>
  <c r="R13" i="17"/>
  <c r="S7" i="17"/>
  <c r="R30"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S31" i="17" l="1"/>
  <c r="S32" i="17"/>
  <c r="S21" i="17"/>
  <c r="S19" i="17"/>
  <c r="T7" i="17"/>
  <c r="S11" i="17"/>
  <c r="S13" i="17"/>
  <c r="S18" i="17"/>
  <c r="S24" i="17"/>
  <c r="S28" i="17"/>
  <c r="S30" i="17"/>
  <c r="S9" i="17"/>
  <c r="S25" i="17"/>
  <c r="S26" i="17"/>
  <c r="S29" i="17"/>
  <c r="S20" i="17"/>
  <c r="S17" i="17"/>
  <c r="S22" i="17"/>
  <c r="Q35" i="18"/>
  <c r="S27"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T31" i="17" l="1"/>
  <c r="T32" i="17"/>
  <c r="T20" i="17"/>
  <c r="T28" i="17"/>
  <c r="T25" i="17"/>
  <c r="U7" i="17"/>
  <c r="T19" i="17"/>
  <c r="T13" i="17"/>
  <c r="T18" i="17"/>
  <c r="T9" i="17"/>
  <c r="T17" i="17"/>
  <c r="T26" i="17"/>
  <c r="T29" i="17"/>
  <c r="T30" i="17"/>
  <c r="T11" i="17"/>
  <c r="T27" i="17"/>
  <c r="T24" i="17"/>
  <c r="T21" i="17"/>
  <c r="T22"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U31" i="17" l="1"/>
  <c r="U32" i="17"/>
  <c r="U18" i="17"/>
  <c r="U17" i="17"/>
  <c r="U22" i="17"/>
  <c r="U26" i="17"/>
  <c r="U24" i="17"/>
  <c r="U20" i="17"/>
  <c r="U21" i="17"/>
  <c r="U28" i="17"/>
  <c r="V7" i="17"/>
  <c r="U9" i="17"/>
  <c r="U13" i="17"/>
  <c r="U25" i="17"/>
  <c r="U29" i="17"/>
  <c r="U30" i="17"/>
  <c r="U19" i="17"/>
  <c r="U11" i="17"/>
  <c r="U2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V28" i="17" l="1"/>
  <c r="V31" i="17"/>
  <c r="V32" i="17"/>
  <c r="V11" i="17"/>
  <c r="V17" i="17"/>
  <c r="V19" i="17"/>
  <c r="V29" i="17"/>
  <c r="V30" i="17"/>
  <c r="V18" i="17"/>
  <c r="V24" i="17"/>
  <c r="W7" i="17"/>
  <c r="V21" i="17"/>
  <c r="V25" i="17"/>
  <c r="V26" i="17"/>
  <c r="V27" i="17"/>
  <c r="V13" i="17"/>
  <c r="V9" i="17"/>
  <c r="V22" i="17"/>
  <c r="V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W31" i="17" l="1"/>
  <c r="W32" i="17"/>
  <c r="U34" i="18"/>
  <c r="W28" i="17"/>
  <c r="W25" i="17"/>
  <c r="W11" i="17"/>
  <c r="W24" i="17"/>
  <c r="X7" i="17"/>
  <c r="W17" i="17"/>
  <c r="W22" i="17"/>
  <c r="W29" i="17"/>
  <c r="W30" i="17"/>
  <c r="W21" i="17"/>
  <c r="W26" i="17"/>
  <c r="W9" i="17"/>
  <c r="W13" i="17"/>
  <c r="W20" i="17"/>
  <c r="W18" i="17"/>
  <c r="W19" i="17"/>
  <c r="W27"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31" i="17" l="1"/>
  <c r="X32" i="17"/>
  <c r="X6" i="17"/>
  <c r="X20" i="17"/>
  <c r="Y7" i="17"/>
  <c r="X17" i="17"/>
  <c r="X22" i="17"/>
  <c r="X28" i="17"/>
  <c r="X24" i="17"/>
  <c r="X9" i="17"/>
  <c r="X13" i="17"/>
  <c r="X25" i="17"/>
  <c r="X21" i="17"/>
  <c r="X29" i="17"/>
  <c r="X30" i="17"/>
  <c r="X11" i="17"/>
  <c r="X19" i="17"/>
  <c r="X27" i="17"/>
  <c r="X18" i="17"/>
  <c r="X2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Y25" i="17" l="1"/>
  <c r="Y31" i="17"/>
  <c r="Y32" i="17"/>
  <c r="Y30" i="17"/>
  <c r="Y17" i="17"/>
  <c r="Y21" i="17"/>
  <c r="Y27" i="17"/>
  <c r="Y26" i="17"/>
  <c r="Y28" i="17"/>
  <c r="Y29" i="17"/>
  <c r="Y9" i="17"/>
  <c r="Y11" i="17"/>
  <c r="Y18" i="17"/>
  <c r="Z7" i="17"/>
  <c r="Y22" i="17"/>
  <c r="Y13" i="17"/>
  <c r="Y19" i="17"/>
  <c r="Y24" i="17"/>
  <c r="Y20"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24" i="17" l="1"/>
  <c r="Z31" i="17"/>
  <c r="Z32" i="17"/>
  <c r="Z27" i="17"/>
  <c r="Z29" i="17"/>
  <c r="Z30" i="17"/>
  <c r="Z13" i="17"/>
  <c r="AA7" i="17"/>
  <c r="Z17" i="17"/>
  <c r="Z21" i="17"/>
  <c r="Z11" i="17"/>
  <c r="Z9" i="17"/>
  <c r="Z28" i="17"/>
  <c r="Z20" i="17"/>
  <c r="Z25" i="17"/>
  <c r="Z18" i="17"/>
  <c r="Z26" i="17"/>
  <c r="Z19" i="17"/>
  <c r="Z22"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A31" i="17" l="1"/>
  <c r="AA32" i="17"/>
  <c r="AA30" i="17"/>
  <c r="AA11" i="17"/>
  <c r="AA20" i="17"/>
  <c r="AB7" i="17"/>
  <c r="AA17" i="17"/>
  <c r="AA25" i="17"/>
  <c r="AA21" i="17"/>
  <c r="AA18" i="17"/>
  <c r="AA22" i="17"/>
  <c r="AA19" i="17"/>
  <c r="AA24" i="17"/>
  <c r="AA26" i="17"/>
  <c r="AA9" i="17"/>
  <c r="AA27" i="17"/>
  <c r="AA28" i="17"/>
  <c r="AA13" i="17"/>
  <c r="AA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B30" i="17" l="1"/>
  <c r="AB32" i="17"/>
  <c r="AB31" i="17"/>
  <c r="AC7" i="17"/>
  <c r="AC9" i="17" s="1"/>
  <c r="AB19" i="17"/>
  <c r="AB21" i="17"/>
  <c r="AB27" i="17"/>
  <c r="AB18" i="17"/>
  <c r="AB22" i="17"/>
  <c r="AB26" i="17"/>
  <c r="AB9" i="17"/>
  <c r="AB11" i="17"/>
  <c r="AB28" i="17"/>
  <c r="AB29" i="17"/>
  <c r="AB24" i="17"/>
  <c r="AB13" i="17"/>
  <c r="AB20" i="17"/>
  <c r="AB25" i="17"/>
  <c r="AB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21" i="17" l="1"/>
  <c r="AD7" i="17"/>
  <c r="AD27" i="17" s="1"/>
  <c r="AC17" i="17"/>
  <c r="AC25" i="17"/>
  <c r="AC32" i="17"/>
  <c r="AC31" i="17"/>
  <c r="AC11" i="17"/>
  <c r="AC19" i="17"/>
  <c r="AC27" i="17"/>
  <c r="AC26" i="17"/>
  <c r="AC28" i="17"/>
  <c r="AC29" i="17"/>
  <c r="AC30" i="17"/>
  <c r="AC18" i="17"/>
  <c r="AC13" i="17"/>
  <c r="AC22" i="17"/>
  <c r="AC24" i="17"/>
  <c r="AC2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D26" i="17" l="1"/>
  <c r="AD11" i="17"/>
  <c r="AD31" i="17"/>
  <c r="AD32" i="17"/>
  <c r="AE7" i="17"/>
  <c r="AE18" i="17" s="1"/>
  <c r="AD13" i="17"/>
  <c r="AD18" i="17"/>
  <c r="AD21" i="17"/>
  <c r="AD19" i="17"/>
  <c r="AD30" i="17"/>
  <c r="AD17" i="17"/>
  <c r="AD22" i="17"/>
  <c r="AD20" i="17"/>
  <c r="AD24" i="17"/>
  <c r="AD25" i="17"/>
  <c r="AD29" i="17"/>
  <c r="AD9" i="17"/>
  <c r="AD28"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E19" i="17" l="1"/>
  <c r="AE24" i="17"/>
  <c r="AE31" i="17"/>
  <c r="AE26" i="17"/>
  <c r="AE32" i="17"/>
  <c r="AE27" i="17"/>
  <c r="AE28" i="17"/>
  <c r="AE29" i="17"/>
  <c r="AE30" i="17"/>
  <c r="AE11" i="17"/>
  <c r="AE9" i="17"/>
  <c r="AE13" i="17"/>
  <c r="AE17" i="17"/>
  <c r="AE20" i="17"/>
  <c r="AE25" i="17"/>
  <c r="AE22" i="17"/>
  <c r="AF7" i="17"/>
  <c r="AF26" i="17" s="1"/>
  <c r="AE6" i="17"/>
  <c r="AE21"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F19" i="17" l="1"/>
  <c r="AF13" i="17"/>
  <c r="AF28" i="17"/>
  <c r="AF29" i="17"/>
  <c r="AF30" i="17"/>
  <c r="AF9" i="17"/>
  <c r="AF11" i="17"/>
  <c r="AG7" i="17"/>
  <c r="AG31" i="17" s="1"/>
  <c r="AF24" i="17"/>
  <c r="AF20" i="17"/>
  <c r="AF25" i="17"/>
  <c r="AF21" i="17"/>
  <c r="AF32" i="17"/>
  <c r="AF17" i="17"/>
  <c r="AF18" i="17"/>
  <c r="AF22" i="17"/>
  <c r="AF31" i="17"/>
  <c r="AF27"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G18" i="17" l="1"/>
  <c r="AG26" i="17"/>
  <c r="AG28" i="17"/>
  <c r="AG29" i="17"/>
  <c r="AG30" i="17"/>
  <c r="AG22" i="17"/>
  <c r="AG9" i="17"/>
  <c r="AG11" i="17"/>
  <c r="AH7" i="17"/>
  <c r="AH31" i="17" s="1"/>
  <c r="AG13" i="17"/>
  <c r="AG19" i="17"/>
  <c r="AG24" i="17"/>
  <c r="AG20" i="17"/>
  <c r="AG32" i="17"/>
  <c r="AG25" i="17"/>
  <c r="AG17" i="17"/>
  <c r="AG21" i="17"/>
  <c r="AG2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28" i="17"/>
  <c r="AH27" i="17"/>
  <c r="AH25" i="17"/>
  <c r="AH13" i="17"/>
  <c r="AH21" i="17" l="1"/>
  <c r="AH29" i="17"/>
  <c r="AH30" i="17"/>
  <c r="AI7" i="17"/>
  <c r="AI19" i="17" s="1"/>
  <c r="AH17" i="17"/>
  <c r="AH9" i="17"/>
  <c r="AH11" i="17"/>
  <c r="AH32" i="17"/>
  <c r="AH20" i="17"/>
  <c r="AH18" i="17"/>
  <c r="AH22" i="17"/>
  <c r="AH26" i="17"/>
  <c r="AH19" i="17"/>
  <c r="AH24" i="17"/>
  <c r="AI32" i="17"/>
  <c r="AI31"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28" i="17"/>
  <c r="AI27" i="17"/>
  <c r="AI26" i="17"/>
  <c r="AI24" i="17"/>
  <c r="AI29" i="17" l="1"/>
  <c r="AI30" i="17"/>
  <c r="AI11" i="17"/>
  <c r="AI9" i="17"/>
  <c r="AJ7" i="17"/>
  <c r="AJ24" i="17" s="1"/>
  <c r="AI13" i="17"/>
  <c r="AI25" i="17"/>
  <c r="AI20" i="17"/>
  <c r="AI17" i="17"/>
  <c r="AI21" i="17"/>
  <c r="AI18" i="17"/>
  <c r="AI22" i="17"/>
  <c r="AJ31" i="17"/>
  <c r="AJ3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J20" i="17"/>
  <c r="AJ11" i="17"/>
  <c r="AJ25" i="17" l="1"/>
  <c r="AJ17" i="17"/>
  <c r="AJ21" i="17"/>
  <c r="AJ18" i="17"/>
  <c r="AJ22" i="17"/>
  <c r="AJ26" i="17"/>
  <c r="AJ28" i="17"/>
  <c r="AJ29" i="17"/>
  <c r="AJ30" i="17"/>
  <c r="AJ19" i="17"/>
  <c r="AJ9" i="17"/>
  <c r="AJ27" i="17"/>
  <c r="AK7" i="17"/>
  <c r="AK22" i="17" s="1"/>
  <c r="AJ13"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K9" i="17" l="1"/>
  <c r="AK11" i="17"/>
  <c r="AK32" i="17"/>
  <c r="AK31" i="17"/>
  <c r="AL7" i="17"/>
  <c r="AL27" i="17" s="1"/>
  <c r="AK13" i="17"/>
  <c r="AK24" i="17"/>
  <c r="AK20" i="17"/>
  <c r="AK25" i="17"/>
  <c r="AK17" i="17"/>
  <c r="AK21" i="17"/>
  <c r="AK27" i="17"/>
  <c r="AK28" i="17"/>
  <c r="AK26" i="17"/>
  <c r="AK29" i="17"/>
  <c r="AK30" i="17"/>
  <c r="AK18" i="17"/>
  <c r="AK1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L24" i="17" l="1"/>
  <c r="AL26" i="17"/>
  <c r="AL13" i="17"/>
  <c r="AL25" i="17"/>
  <c r="AL17" i="17"/>
  <c r="AL28" i="17"/>
  <c r="AM7" i="17"/>
  <c r="AM27" i="17" s="1"/>
  <c r="AL18" i="17"/>
  <c r="AL21" i="17"/>
  <c r="AL6" i="17"/>
  <c r="AL9" i="17"/>
  <c r="AL11" i="17"/>
  <c r="AL22" i="17"/>
  <c r="AL19" i="17"/>
  <c r="AL20" i="17"/>
  <c r="AL32" i="17"/>
  <c r="AL29" i="17"/>
  <c r="AL31" i="17"/>
  <c r="AL30"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29" i="17"/>
  <c r="AM28" i="17"/>
  <c r="AM19" i="17"/>
  <c r="AM22" i="17" l="1"/>
  <c r="AM30" i="17"/>
  <c r="AM9" i="17"/>
  <c r="AM11" i="17"/>
  <c r="AN7" i="17"/>
  <c r="AN21" i="17" s="1"/>
  <c r="AM13" i="17"/>
  <c r="AM17" i="17"/>
  <c r="AM20" i="17"/>
  <c r="AM21" i="17"/>
  <c r="AM18" i="17"/>
  <c r="AM24" i="17"/>
  <c r="AM25" i="17"/>
  <c r="AM32" i="17"/>
  <c r="AM26" i="17"/>
  <c r="AM31" i="17"/>
  <c r="AK11" i="18"/>
  <c r="AK15" i="18"/>
  <c r="AK24" i="18"/>
  <c r="AK23" i="18"/>
  <c r="AK20" i="18"/>
  <c r="AK6" i="18"/>
  <c r="AK16" i="18"/>
  <c r="AK12" i="18"/>
  <c r="AK21" i="18"/>
  <c r="AK9" i="18"/>
  <c r="AK22" i="18"/>
  <c r="AK19" i="18"/>
  <c r="AK35" i="18"/>
  <c r="AK14" i="18"/>
  <c r="AK31" i="18"/>
  <c r="AK28" i="18"/>
  <c r="AK26" i="18"/>
  <c r="AK29" i="18"/>
  <c r="AK30" i="18"/>
  <c r="AL7" i="18"/>
  <c r="AL24" i="18" s="1"/>
  <c r="AK13" i="18"/>
  <c r="AK17" i="18"/>
  <c r="AK18" i="18"/>
  <c r="AK27" i="18"/>
  <c r="AK33" i="18"/>
  <c r="AK32" i="18"/>
  <c r="AK25" i="18"/>
  <c r="AN9" i="17" l="1"/>
  <c r="AN22" i="17"/>
  <c r="AN28" i="17"/>
  <c r="AN32" i="17"/>
  <c r="AN26" i="17"/>
  <c r="AN31" i="17"/>
  <c r="AN29" i="17"/>
  <c r="AN30" i="17"/>
  <c r="AN11" i="17"/>
  <c r="AN19" i="17"/>
  <c r="AN24" i="17"/>
  <c r="AN18" i="17"/>
  <c r="AN25" i="17"/>
  <c r="AN27" i="17"/>
  <c r="AN20" i="17"/>
  <c r="AO7" i="17"/>
  <c r="AO18" i="17" s="1"/>
  <c r="AN13" i="17"/>
  <c r="AN17" i="17"/>
  <c r="AL12" i="18"/>
  <c r="AL29" i="18"/>
  <c r="AL19" i="18"/>
  <c r="AL31" i="18"/>
  <c r="AL14" i="18"/>
  <c r="AL33" i="18"/>
  <c r="AM7" i="18"/>
  <c r="AM29" i="18" s="1"/>
  <c r="AL30" i="18"/>
  <c r="AL28" i="18"/>
  <c r="AL25" i="18"/>
  <c r="AL32" i="18"/>
  <c r="AL21" i="18"/>
  <c r="AL22" i="18"/>
  <c r="AL23" i="18"/>
  <c r="AL18" i="18"/>
  <c r="AL16" i="18"/>
  <c r="AL26" i="18"/>
  <c r="AL34" i="18"/>
  <c r="AL13" i="18"/>
  <c r="AL15" i="18"/>
  <c r="AL20" i="18"/>
  <c r="AL17" i="18"/>
  <c r="AL35" i="18"/>
  <c r="AL9" i="18"/>
  <c r="AL27" i="18"/>
  <c r="AL11" i="18"/>
  <c r="AO21" i="17" l="1"/>
  <c r="AO26" i="17"/>
  <c r="AO32" i="17"/>
  <c r="AO20" i="17"/>
  <c r="AO31" i="17"/>
  <c r="AO17" i="17"/>
  <c r="AO13" i="17"/>
  <c r="AO19" i="17"/>
  <c r="AO28" i="17"/>
  <c r="AO24" i="17"/>
  <c r="AO25" i="17"/>
  <c r="AO27" i="17"/>
  <c r="AO29" i="17"/>
  <c r="AO22" i="17"/>
  <c r="AO9" i="17"/>
  <c r="AP7" i="17"/>
  <c r="AP17" i="17" s="1"/>
  <c r="AO30" i="17"/>
  <c r="AO11" i="17"/>
  <c r="AM33" i="18"/>
  <c r="AM32" i="18"/>
  <c r="AM34" i="18"/>
  <c r="AM35" i="18"/>
  <c r="AM31" i="18"/>
  <c r="AM30" i="18"/>
  <c r="AM13" i="18"/>
  <c r="AM15" i="18"/>
  <c r="AM14" i="18"/>
  <c r="AM19" i="18"/>
  <c r="AM20" i="18"/>
  <c r="AM17" i="18"/>
  <c r="AM16" i="18"/>
  <c r="AM21" i="18"/>
  <c r="AM25" i="18"/>
  <c r="AM26" i="18"/>
  <c r="AM22" i="18"/>
  <c r="AM27" i="18"/>
  <c r="AM18" i="18"/>
  <c r="AM24" i="18"/>
  <c r="AM9" i="18"/>
  <c r="AM23" i="18"/>
  <c r="AN7" i="18"/>
  <c r="AN30" i="18" s="1"/>
  <c r="AM28" i="18"/>
  <c r="AM11" i="18"/>
  <c r="AM12" i="18"/>
  <c r="AP9" i="17" l="1"/>
  <c r="AP11" i="17"/>
  <c r="AP20" i="17"/>
  <c r="AP27" i="17"/>
  <c r="AP29" i="17"/>
  <c r="AP26" i="17"/>
  <c r="AP18" i="17"/>
  <c r="AP28" i="17"/>
  <c r="AP19" i="17"/>
  <c r="AP24" i="17"/>
  <c r="AP30" i="17"/>
  <c r="AP21" i="17"/>
  <c r="AP32" i="17"/>
  <c r="AP22" i="17"/>
  <c r="AP31" i="17"/>
  <c r="AP13" i="17"/>
  <c r="AQ7" i="17"/>
  <c r="AQ32" i="17" s="1"/>
  <c r="AP25" i="17"/>
  <c r="AN9" i="18"/>
  <c r="AN17" i="18"/>
  <c r="AN14" i="18"/>
  <c r="AN19" i="18"/>
  <c r="AN18" i="18"/>
  <c r="AN11" i="18"/>
  <c r="AN33" i="18"/>
  <c r="AN32" i="18"/>
  <c r="AN34" i="18"/>
  <c r="AN15" i="18"/>
  <c r="AN31" i="18"/>
  <c r="AN35" i="18"/>
  <c r="AN28" i="18"/>
  <c r="AN29" i="18"/>
  <c r="AN20" i="18"/>
  <c r="AN22" i="18"/>
  <c r="AN21" i="18"/>
  <c r="AN12" i="18"/>
  <c r="AN23" i="18"/>
  <c r="AN24" i="18"/>
  <c r="AN25" i="18"/>
  <c r="AO7" i="18"/>
  <c r="AO31" i="18" s="1"/>
  <c r="AN13" i="18"/>
  <c r="AN27" i="18"/>
  <c r="AN26" i="18"/>
  <c r="AN16" i="18"/>
  <c r="AQ28" i="17"/>
  <c r="AQ27" i="17"/>
  <c r="AQ26" i="17"/>
  <c r="AQ21" i="17"/>
  <c r="AQ31" i="17" l="1"/>
  <c r="AQ29" i="17"/>
  <c r="AQ9" i="17"/>
  <c r="AQ30" i="17"/>
  <c r="AQ11" i="17"/>
  <c r="AR7" i="17"/>
  <c r="AR27" i="17" s="1"/>
  <c r="AQ13" i="17"/>
  <c r="AQ20" i="17"/>
  <c r="AQ17" i="17"/>
  <c r="AQ18" i="17"/>
  <c r="AQ22" i="17"/>
  <c r="AQ25" i="17"/>
  <c r="AQ19" i="17"/>
  <c r="AQ24" i="17"/>
  <c r="AO17" i="18"/>
  <c r="AO21" i="18"/>
  <c r="AO30" i="18"/>
  <c r="AO18" i="18"/>
  <c r="AO33" i="18"/>
  <c r="AO35" i="18"/>
  <c r="AO26" i="18"/>
  <c r="AO11" i="18"/>
  <c r="AO20" i="18"/>
  <c r="AO16" i="18"/>
  <c r="AO14" i="18"/>
  <c r="AO23" i="18"/>
  <c r="AP7" i="18"/>
  <c r="AP35" i="18" s="1"/>
  <c r="AO34" i="18"/>
  <c r="AO19" i="18"/>
  <c r="AO28" i="18"/>
  <c r="AO32" i="18"/>
  <c r="AO29" i="18"/>
  <c r="AO12" i="18"/>
  <c r="AO22" i="18"/>
  <c r="AO13" i="18"/>
  <c r="AO15" i="18"/>
  <c r="AO27" i="18"/>
  <c r="AO25" i="18"/>
  <c r="AO24" i="18"/>
  <c r="AO9" i="18"/>
  <c r="AS7" i="17" l="1"/>
  <c r="AS32" i="17" s="1"/>
  <c r="AR13" i="17"/>
  <c r="AR20" i="17"/>
  <c r="AR17" i="17"/>
  <c r="AR21" i="17"/>
  <c r="AR22" i="17"/>
  <c r="AR31" i="17"/>
  <c r="AR32" i="17"/>
  <c r="AR26" i="17"/>
  <c r="AR28" i="17"/>
  <c r="AR18" i="17"/>
  <c r="AR25" i="17"/>
  <c r="AR29" i="17"/>
  <c r="AR9" i="17"/>
  <c r="AR30" i="17"/>
  <c r="AR11" i="17"/>
  <c r="AR24" i="17"/>
  <c r="AR19" i="17"/>
  <c r="AS31" i="17"/>
  <c r="AP21" i="18"/>
  <c r="AP27" i="18"/>
  <c r="AP23" i="18"/>
  <c r="AP24" i="18"/>
  <c r="AP19" i="18"/>
  <c r="AP13" i="18"/>
  <c r="AP26" i="18"/>
  <c r="AP18" i="18"/>
  <c r="AP28" i="18"/>
  <c r="AP29" i="18"/>
  <c r="AP30" i="18"/>
  <c r="AP31" i="18"/>
  <c r="AP25" i="18"/>
  <c r="AP9" i="18"/>
  <c r="AP11" i="18"/>
  <c r="AP16" i="18"/>
  <c r="AP12" i="18"/>
  <c r="AP22" i="18"/>
  <c r="AP14" i="18"/>
  <c r="AQ7" i="18"/>
  <c r="AQ29" i="18" s="1"/>
  <c r="AP32" i="18"/>
  <c r="AP33" i="18"/>
  <c r="AP17" i="18"/>
  <c r="AP15" i="18"/>
  <c r="AP34" i="18"/>
  <c r="AP20" i="18"/>
  <c r="AS30" i="17"/>
  <c r="AS29" i="17"/>
  <c r="AS28" i="17"/>
  <c r="AS26" i="17"/>
  <c r="AS27" i="17"/>
  <c r="AS21" i="17"/>
  <c r="AS17" i="17"/>
  <c r="AS20" i="17"/>
  <c r="AS24" i="17"/>
  <c r="AS25" i="17"/>
  <c r="AS22" i="17"/>
  <c r="AS13" i="17"/>
  <c r="AT7" i="17"/>
  <c r="AS11" i="17"/>
  <c r="AS9" i="17"/>
  <c r="AS19" i="17"/>
  <c r="AS6" i="17"/>
  <c r="AS18" i="17"/>
  <c r="AT32" i="17" l="1"/>
  <c r="AT31" i="17"/>
  <c r="AQ14" i="18"/>
  <c r="AQ19" i="18"/>
  <c r="AQ17" i="18"/>
  <c r="AQ20" i="18"/>
  <c r="AQ16" i="18"/>
  <c r="AQ21" i="18"/>
  <c r="AQ23" i="18"/>
  <c r="AQ30" i="18"/>
  <c r="AQ15" i="18"/>
  <c r="AQ32" i="18"/>
  <c r="AQ26" i="18"/>
  <c r="AQ27" i="18"/>
  <c r="AQ12" i="18"/>
  <c r="AQ33" i="18"/>
  <c r="AQ22" i="18"/>
  <c r="AQ31" i="18"/>
  <c r="AQ9" i="18"/>
  <c r="AQ18" i="18"/>
  <c r="AQ34" i="18"/>
  <c r="AQ25" i="18"/>
  <c r="AQ35" i="18"/>
  <c r="AQ11" i="18"/>
  <c r="AQ24" i="18"/>
  <c r="AQ13" i="18"/>
  <c r="AQ28" i="18"/>
  <c r="AR7" i="18"/>
  <c r="AR28" i="18" s="1"/>
  <c r="AT30" i="17"/>
  <c r="AT29" i="17"/>
  <c r="AT25" i="17"/>
  <c r="AT27" i="17"/>
  <c r="AT28" i="17"/>
  <c r="AT20" i="17"/>
  <c r="AT24" i="17"/>
  <c r="AT19" i="17"/>
  <c r="AT22" i="17"/>
  <c r="AT26" i="17"/>
  <c r="AT21" i="17"/>
  <c r="AT11" i="17"/>
  <c r="AT9" i="17"/>
  <c r="AT18" i="17"/>
  <c r="AT13" i="17"/>
  <c r="AT17" i="17"/>
  <c r="AU7" i="17"/>
  <c r="AU32" i="17" l="1"/>
  <c r="AU31" i="17"/>
  <c r="AR32" i="18"/>
  <c r="AR31" i="18"/>
  <c r="AR33" i="18"/>
  <c r="AR34" i="18"/>
  <c r="AR35" i="18"/>
  <c r="AR14" i="18"/>
  <c r="AR17" i="18"/>
  <c r="AS7" i="18"/>
  <c r="AS32" i="18" s="1"/>
  <c r="AR21" i="18"/>
  <c r="AR30" i="18"/>
  <c r="AR16" i="18"/>
  <c r="AR12" i="18"/>
  <c r="AR9" i="18"/>
  <c r="AR11" i="18"/>
  <c r="AR13" i="18"/>
  <c r="AR19" i="18"/>
  <c r="AR26" i="18"/>
  <c r="AR22" i="18"/>
  <c r="AR23" i="18"/>
  <c r="AR25" i="18"/>
  <c r="AR27" i="18"/>
  <c r="AR18" i="18"/>
  <c r="AR24" i="18"/>
  <c r="AR29" i="18"/>
  <c r="AR20" i="18"/>
  <c r="AR15" i="18"/>
  <c r="AR6" i="18"/>
  <c r="AU30" i="17"/>
  <c r="AU29" i="17"/>
  <c r="AU28" i="17"/>
  <c r="AU27" i="17"/>
  <c r="AU26" i="17"/>
  <c r="AU24" i="17"/>
  <c r="AU19" i="17"/>
  <c r="AU22" i="17"/>
  <c r="AU18" i="17"/>
  <c r="AU25" i="17"/>
  <c r="AU21" i="17"/>
  <c r="AU20" i="17"/>
  <c r="AU17" i="17"/>
  <c r="AU13" i="17"/>
  <c r="AV7" i="17"/>
  <c r="AU9" i="17"/>
  <c r="AU11" i="17"/>
  <c r="AV32" i="17" l="1"/>
  <c r="AV31" i="17"/>
  <c r="AS31" i="18"/>
  <c r="AS25" i="18"/>
  <c r="AS35" i="18"/>
  <c r="AS26" i="18"/>
  <c r="AS33" i="18"/>
  <c r="AS15" i="18"/>
  <c r="AS20" i="18"/>
  <c r="AS17" i="18"/>
  <c r="AS21" i="18"/>
  <c r="AS22" i="18"/>
  <c r="AS16" i="18"/>
  <c r="AS34" i="18"/>
  <c r="AS23" i="18"/>
  <c r="AS27" i="18"/>
  <c r="AS18" i="18"/>
  <c r="AS24" i="18"/>
  <c r="AS14" i="18"/>
  <c r="AS19" i="18"/>
  <c r="AT7" i="18"/>
  <c r="AT25" i="18" s="1"/>
  <c r="AS12" i="18"/>
  <c r="AS29" i="18"/>
  <c r="AS9" i="18"/>
  <c r="AS30" i="18"/>
  <c r="AS13" i="18"/>
  <c r="AS28" i="18"/>
  <c r="AS11" i="18"/>
  <c r="AV30" i="17"/>
  <c r="AV29" i="17"/>
  <c r="AV28" i="17"/>
  <c r="AV26" i="17"/>
  <c r="AV27" i="17"/>
  <c r="AV22" i="17"/>
  <c r="AV18" i="17"/>
  <c r="AV25" i="17"/>
  <c r="AV21" i="17"/>
  <c r="AV17" i="17"/>
  <c r="AV20" i="17"/>
  <c r="AV24" i="17"/>
  <c r="AV19" i="17"/>
  <c r="AV13" i="17"/>
  <c r="AW7" i="17"/>
  <c r="AV11" i="17"/>
  <c r="AV9" i="17"/>
  <c r="AW32" i="17" l="1"/>
  <c r="AW31" i="17"/>
  <c r="AT21" i="18"/>
  <c r="AT20" i="18"/>
  <c r="AT23" i="18"/>
  <c r="AT18" i="18"/>
  <c r="AT15" i="18"/>
  <c r="AT17" i="18"/>
  <c r="AT22" i="18"/>
  <c r="AT13" i="18"/>
  <c r="AT26" i="18"/>
  <c r="AT34" i="18"/>
  <c r="AT35" i="18"/>
  <c r="AT16" i="18"/>
  <c r="AT30" i="18"/>
  <c r="AT31" i="18"/>
  <c r="AT24" i="18"/>
  <c r="AT9" i="18"/>
  <c r="AT11" i="18"/>
  <c r="AT27" i="18"/>
  <c r="AT32" i="18"/>
  <c r="AT19" i="18"/>
  <c r="AT33" i="18"/>
  <c r="AT12" i="18"/>
  <c r="AT29" i="18"/>
  <c r="AU7" i="18"/>
  <c r="AU22" i="18" s="1"/>
  <c r="AT28" i="18"/>
  <c r="AT14" i="18"/>
  <c r="AW30" i="17"/>
  <c r="AW29" i="17"/>
  <c r="AW28" i="17"/>
  <c r="AW26" i="17"/>
  <c r="AW27" i="17"/>
  <c r="AW25" i="17"/>
  <c r="AW21" i="17"/>
  <c r="AW17" i="17"/>
  <c r="AW20" i="17"/>
  <c r="AW24" i="17"/>
  <c r="AW19" i="17"/>
  <c r="AW13" i="17"/>
  <c r="AX7" i="17"/>
  <c r="AW18" i="17"/>
  <c r="AW11" i="17"/>
  <c r="AW9" i="17"/>
  <c r="AW22" i="17"/>
  <c r="AX32" i="17" l="1"/>
  <c r="AX31" i="17"/>
  <c r="AU25" i="18"/>
  <c r="AU16" i="18"/>
  <c r="AU17" i="18"/>
  <c r="AU20" i="18"/>
  <c r="AU34" i="18"/>
  <c r="AU35" i="18"/>
  <c r="AU14" i="18"/>
  <c r="AU19" i="18"/>
  <c r="AU23" i="18"/>
  <c r="AU28" i="18"/>
  <c r="AU21" i="18"/>
  <c r="AU27" i="18"/>
  <c r="AU13" i="18"/>
  <c r="AU24" i="18"/>
  <c r="AU9" i="18"/>
  <c r="AV7" i="18"/>
  <c r="AV29" i="18" s="1"/>
  <c r="AU31" i="18"/>
  <c r="AU12" i="18"/>
  <c r="AU32" i="18"/>
  <c r="AU11" i="18"/>
  <c r="AU29" i="18"/>
  <c r="AU18" i="18"/>
  <c r="AU30" i="18"/>
  <c r="AU15" i="18"/>
  <c r="AU33" i="18"/>
  <c r="AU26" i="18"/>
  <c r="AX25" i="17"/>
  <c r="AX28" i="17"/>
  <c r="AX27" i="17"/>
  <c r="AX30" i="17"/>
  <c r="AX20" i="17"/>
  <c r="AX24" i="17"/>
  <c r="AX19" i="17"/>
  <c r="AX29" i="17"/>
  <c r="AX26" i="17"/>
  <c r="AX22" i="17"/>
  <c r="AX18" i="17"/>
  <c r="AX11" i="17"/>
  <c r="AX9" i="17"/>
  <c r="AX17" i="17"/>
  <c r="AX21" i="17"/>
  <c r="AY7" i="17"/>
  <c r="AX13" i="17"/>
  <c r="AY32" i="17" l="1"/>
  <c r="AY31" i="17"/>
  <c r="AV13" i="18"/>
  <c r="AV17" i="18"/>
  <c r="AV16" i="18"/>
  <c r="AV28" i="18"/>
  <c r="AW7" i="18"/>
  <c r="AW28" i="18" s="1"/>
  <c r="AV25" i="18"/>
  <c r="AV26" i="18"/>
  <c r="AV20" i="18"/>
  <c r="AV15" i="18"/>
  <c r="AV24" i="18"/>
  <c r="AV22" i="18"/>
  <c r="AV23" i="18"/>
  <c r="AV27" i="18"/>
  <c r="AV30" i="18"/>
  <c r="AV12" i="18"/>
  <c r="AV9" i="18"/>
  <c r="AV31" i="18"/>
  <c r="AV11" i="18"/>
  <c r="AV18" i="18"/>
  <c r="AV35" i="18"/>
  <c r="AV32" i="18"/>
  <c r="AV33" i="18"/>
  <c r="AV34" i="18"/>
  <c r="AV19" i="18"/>
  <c r="AV14" i="18"/>
  <c r="AV21" i="18"/>
  <c r="AY30" i="17"/>
  <c r="AY29" i="17"/>
  <c r="AY28" i="17"/>
  <c r="AY27" i="17"/>
  <c r="AY26" i="17"/>
  <c r="AY24" i="17"/>
  <c r="AY19" i="17"/>
  <c r="AY22" i="17"/>
  <c r="AY18" i="17"/>
  <c r="AY21" i="17"/>
  <c r="AY17" i="17"/>
  <c r="AY20" i="17"/>
  <c r="AY13" i="17"/>
  <c r="AZ7" i="17"/>
  <c r="AY25" i="17"/>
  <c r="AY9" i="17"/>
  <c r="AY11" i="17"/>
  <c r="AZ31" i="17" l="1"/>
  <c r="AZ32" i="17"/>
  <c r="AW29" i="18"/>
  <c r="AW25" i="18"/>
  <c r="AW30" i="18"/>
  <c r="AW32" i="18"/>
  <c r="AW34" i="18"/>
  <c r="AW26" i="18"/>
  <c r="AW9" i="18"/>
  <c r="AW33" i="18"/>
  <c r="AW11" i="18"/>
  <c r="AW15" i="18"/>
  <c r="AW13" i="18"/>
  <c r="AW16" i="18"/>
  <c r="AW17" i="18"/>
  <c r="AW21" i="18"/>
  <c r="AW31" i="18"/>
  <c r="AW18" i="18"/>
  <c r="AW14" i="18"/>
  <c r="AW27" i="18"/>
  <c r="AW19" i="18"/>
  <c r="AX7" i="18"/>
  <c r="AX25" i="18" s="1"/>
  <c r="AW22" i="18"/>
  <c r="AW23" i="18"/>
  <c r="AW20" i="18"/>
  <c r="AW35" i="18"/>
  <c r="AW12" i="18"/>
  <c r="AW24" i="18"/>
  <c r="AZ30" i="17"/>
  <c r="AZ29" i="17"/>
  <c r="AZ28" i="17"/>
  <c r="AZ26" i="17"/>
  <c r="AZ22" i="17"/>
  <c r="AZ18" i="17"/>
  <c r="AZ21" i="17"/>
  <c r="AZ17" i="17"/>
  <c r="AZ25" i="17"/>
  <c r="AZ20" i="17"/>
  <c r="AZ24" i="17"/>
  <c r="AZ27" i="17"/>
  <c r="AZ13" i="17"/>
  <c r="BA7" i="17"/>
  <c r="AZ11" i="17"/>
  <c r="AZ9" i="17"/>
  <c r="AZ6" i="17"/>
  <c r="AZ19" i="17"/>
  <c r="BA31" i="17" l="1"/>
  <c r="BA32" i="17"/>
  <c r="AX9" i="18"/>
  <c r="AX12" i="18"/>
  <c r="AX23" i="18"/>
  <c r="AX19" i="18"/>
  <c r="AX22" i="18"/>
  <c r="AX35" i="18"/>
  <c r="AX26" i="18"/>
  <c r="AX15" i="18"/>
  <c r="AX20" i="18"/>
  <c r="AX33" i="18"/>
  <c r="AX17" i="18"/>
  <c r="AX21" i="18"/>
  <c r="AX32" i="18"/>
  <c r="AX34" i="18"/>
  <c r="AX18" i="18"/>
  <c r="AX30" i="18"/>
  <c r="AX13" i="18"/>
  <c r="AX31" i="18"/>
  <c r="AX11" i="18"/>
  <c r="AX14" i="18"/>
  <c r="AX29" i="18"/>
  <c r="AX27" i="18"/>
  <c r="AX24" i="18"/>
  <c r="AX16" i="18"/>
  <c r="AX28" i="18"/>
  <c r="AY7" i="18"/>
  <c r="AY24" i="18" s="1"/>
  <c r="BA30" i="17"/>
  <c r="BA29" i="17"/>
  <c r="BA28" i="17"/>
  <c r="BA26" i="17"/>
  <c r="BA27" i="17"/>
  <c r="BA21" i="17"/>
  <c r="BA17" i="17"/>
  <c r="BA25" i="17"/>
  <c r="BA20" i="17"/>
  <c r="BA24" i="17"/>
  <c r="BA13" i="17"/>
  <c r="BB7" i="17"/>
  <c r="BA11" i="17"/>
  <c r="BA9" i="17"/>
  <c r="BA22" i="17"/>
  <c r="BA19" i="17"/>
  <c r="BA18" i="17"/>
  <c r="BB31" i="17" l="1"/>
  <c r="BB32" i="17"/>
  <c r="AY33" i="18"/>
  <c r="AY32" i="18"/>
  <c r="AY35" i="18"/>
  <c r="AY11" i="18"/>
  <c r="AY34" i="18"/>
  <c r="AZ7" i="18"/>
  <c r="AZ23" i="18" s="1"/>
  <c r="AY12" i="18"/>
  <c r="AY19" i="18"/>
  <c r="AY28" i="18"/>
  <c r="AY20" i="18"/>
  <c r="AY25" i="18"/>
  <c r="AY29" i="18"/>
  <c r="AY30" i="18"/>
  <c r="AY9" i="18"/>
  <c r="AY14" i="18"/>
  <c r="AY16" i="18"/>
  <c r="AY21" i="18"/>
  <c r="AY31" i="18"/>
  <c r="AY26" i="18"/>
  <c r="AY22" i="18"/>
  <c r="AY17" i="18"/>
  <c r="AY23" i="18"/>
  <c r="AY27" i="18"/>
  <c r="AY15" i="18"/>
  <c r="AY18" i="18"/>
  <c r="AY13" i="18"/>
  <c r="AY6" i="18"/>
  <c r="BB28" i="17"/>
  <c r="BB25" i="17"/>
  <c r="BB27" i="17"/>
  <c r="BB30" i="17"/>
  <c r="BB29" i="17"/>
  <c r="BB20" i="17"/>
  <c r="BB26" i="17"/>
  <c r="BB24" i="17"/>
  <c r="BB19" i="17"/>
  <c r="BB22" i="17"/>
  <c r="BB11" i="17"/>
  <c r="BB9" i="17"/>
  <c r="BB21" i="17"/>
  <c r="BB18" i="17"/>
  <c r="BB17" i="17"/>
  <c r="BC7" i="17"/>
  <c r="BB13" i="17"/>
  <c r="BC31" i="17" l="1"/>
  <c r="BC32" i="17"/>
  <c r="AZ31" i="18"/>
  <c r="AZ32" i="18"/>
  <c r="AZ33" i="18"/>
  <c r="AZ34" i="18"/>
  <c r="AZ35" i="18"/>
  <c r="AZ16" i="18"/>
  <c r="AZ18" i="18"/>
  <c r="AZ28" i="18"/>
  <c r="AZ9" i="18"/>
  <c r="AZ11" i="18"/>
  <c r="AZ17" i="18"/>
  <c r="AZ24" i="18"/>
  <c r="AZ19" i="18"/>
  <c r="AZ15" i="18"/>
  <c r="AZ27" i="18"/>
  <c r="AZ30" i="18"/>
  <c r="AZ20" i="18"/>
  <c r="AZ29" i="18"/>
  <c r="AZ25" i="18"/>
  <c r="AZ21" i="18"/>
  <c r="AZ14" i="18"/>
  <c r="AZ26" i="18"/>
  <c r="BA7" i="18"/>
  <c r="BA28" i="18" s="1"/>
  <c r="AZ22" i="18"/>
  <c r="AZ13" i="18"/>
  <c r="AZ12" i="18"/>
  <c r="BC30" i="17"/>
  <c r="BC29" i="17"/>
  <c r="BC28" i="17"/>
  <c r="BC27" i="17"/>
  <c r="BC26" i="17"/>
  <c r="BC25" i="17"/>
  <c r="BC24" i="17"/>
  <c r="BC19" i="17"/>
  <c r="BC22" i="17"/>
  <c r="BC18" i="17"/>
  <c r="BC21" i="17"/>
  <c r="BC20" i="17"/>
  <c r="BC17" i="17"/>
  <c r="BC13" i="17"/>
  <c r="BD7" i="17"/>
  <c r="BC11" i="17"/>
  <c r="BC9" i="17"/>
  <c r="BD31" i="17" l="1"/>
  <c r="BD32" i="17"/>
  <c r="BA13" i="18"/>
  <c r="BA15" i="18"/>
  <c r="BA20" i="18"/>
  <c r="BA9" i="18"/>
  <c r="BA21" i="18"/>
  <c r="BA30" i="18"/>
  <c r="BA32" i="18"/>
  <c r="BA34" i="18"/>
  <c r="BA16" i="18"/>
  <c r="BA23" i="18"/>
  <c r="BA35" i="18"/>
  <c r="BA17" i="18"/>
  <c r="BA22" i="18"/>
  <c r="BA18" i="18"/>
  <c r="BA25" i="18"/>
  <c r="BA26" i="18"/>
  <c r="BA19" i="18"/>
  <c r="BA24" i="18"/>
  <c r="BA14" i="18"/>
  <c r="BB7" i="18"/>
  <c r="BB25" i="18" s="1"/>
  <c r="BA31" i="18"/>
  <c r="BA29" i="18"/>
  <c r="BA11" i="18"/>
  <c r="BA33" i="18"/>
  <c r="BA27" i="18"/>
  <c r="BA12" i="18"/>
  <c r="BD30" i="17"/>
  <c r="BD29" i="17"/>
  <c r="BD28" i="17"/>
  <c r="BD26" i="17"/>
  <c r="BD22" i="17"/>
  <c r="BD18" i="17"/>
  <c r="BD21" i="17"/>
  <c r="BD17" i="17"/>
  <c r="BD27" i="17"/>
  <c r="BD20" i="17"/>
  <c r="BD19" i="17"/>
  <c r="BD13" i="17"/>
  <c r="BE7" i="17"/>
  <c r="BD25" i="17"/>
  <c r="BD11" i="17"/>
  <c r="BD9" i="17"/>
  <c r="BD24" i="17"/>
  <c r="BE31" i="17" l="1"/>
  <c r="BE32" i="17"/>
  <c r="BB9" i="18"/>
  <c r="BB22" i="18"/>
  <c r="BB11" i="18"/>
  <c r="BC7" i="18"/>
  <c r="BC28" i="18" s="1"/>
  <c r="BB13" i="18"/>
  <c r="BB27" i="18"/>
  <c r="BB24" i="18"/>
  <c r="BB23" i="18"/>
  <c r="BB18" i="18"/>
  <c r="BB28" i="18"/>
  <c r="BB19" i="18"/>
  <c r="BB31" i="18"/>
  <c r="BB32" i="18"/>
  <c r="BB14" i="18"/>
  <c r="BB15" i="18"/>
  <c r="BB33" i="18"/>
  <c r="BB20" i="18"/>
  <c r="BB34" i="18"/>
  <c r="BB21" i="18"/>
  <c r="BB29" i="18"/>
  <c r="BB30" i="18"/>
  <c r="BB16" i="18"/>
  <c r="BB26" i="18"/>
  <c r="BB35" i="18"/>
  <c r="BB17" i="18"/>
  <c r="BB12" i="18"/>
  <c r="BE30" i="17"/>
  <c r="BE29" i="17"/>
  <c r="BE28" i="17"/>
  <c r="BE26" i="17"/>
  <c r="BE27" i="17"/>
  <c r="BE21" i="17"/>
  <c r="BE17" i="17"/>
  <c r="BE20" i="17"/>
  <c r="BE25" i="17"/>
  <c r="BE24" i="17"/>
  <c r="BE19" i="17"/>
  <c r="BE13" i="17"/>
  <c r="BF7" i="17"/>
  <c r="BE22" i="17"/>
  <c r="BE18" i="17"/>
  <c r="BE11" i="17"/>
  <c r="BE9" i="17"/>
  <c r="BF31" i="17" l="1"/>
  <c r="BF32" i="17"/>
  <c r="BC30" i="18"/>
  <c r="BC31" i="18"/>
  <c r="BC32" i="18"/>
  <c r="BC33" i="18"/>
  <c r="BC34" i="18"/>
  <c r="BC35" i="18"/>
  <c r="BC19" i="18"/>
  <c r="BC9" i="18"/>
  <c r="BC12" i="18"/>
  <c r="BC13" i="18"/>
  <c r="BC15" i="18"/>
  <c r="BC14" i="18"/>
  <c r="BC20" i="18"/>
  <c r="BC21" i="18"/>
  <c r="BC29" i="18"/>
  <c r="BC16" i="18"/>
  <c r="BC17" i="18"/>
  <c r="BC25" i="18"/>
  <c r="BC26" i="18"/>
  <c r="BC22" i="18"/>
  <c r="BC23" i="18"/>
  <c r="BC27" i="18"/>
  <c r="BC24" i="18"/>
  <c r="BC11" i="18"/>
  <c r="BC18" i="18"/>
  <c r="BD7" i="18"/>
  <c r="BD25" i="18" s="1"/>
  <c r="BF25" i="17"/>
  <c r="BF30" i="17"/>
  <c r="BF29" i="17"/>
  <c r="BF27" i="17"/>
  <c r="BF26" i="17"/>
  <c r="BF20" i="17"/>
  <c r="BF28" i="17"/>
  <c r="BF24" i="17"/>
  <c r="BF19" i="17"/>
  <c r="BF22" i="17"/>
  <c r="BF18" i="17"/>
  <c r="BF11" i="17"/>
  <c r="BF9" i="17"/>
  <c r="BF21" i="17"/>
  <c r="BF17" i="17"/>
  <c r="BG7" i="17"/>
  <c r="BF13" i="17"/>
  <c r="BG31" i="17" l="1"/>
  <c r="BG32" i="17"/>
  <c r="BD33" i="18"/>
  <c r="BD34" i="18"/>
  <c r="BD30" i="18"/>
  <c r="BD31" i="18"/>
  <c r="BD35" i="18"/>
  <c r="BD27" i="18"/>
  <c r="BD22" i="18"/>
  <c r="BD23" i="18"/>
  <c r="BD26" i="18"/>
  <c r="BD17" i="18"/>
  <c r="BD16" i="18"/>
  <c r="BD12" i="18"/>
  <c r="BE7" i="18"/>
  <c r="BE17" i="18" s="1"/>
  <c r="BD21" i="18"/>
  <c r="BD13" i="18"/>
  <c r="BD9" i="18"/>
  <c r="BD11" i="18"/>
  <c r="BD14" i="18"/>
  <c r="BD29" i="18"/>
  <c r="BD32" i="18"/>
  <c r="BD18" i="18"/>
  <c r="BD19" i="18"/>
  <c r="BD28" i="18"/>
  <c r="BD15" i="18"/>
  <c r="BD20" i="18"/>
  <c r="BD24" i="18"/>
  <c r="BG30" i="17"/>
  <c r="BG29" i="17"/>
  <c r="BG28" i="17"/>
  <c r="BG27" i="17"/>
  <c r="BG26" i="17"/>
  <c r="BG24" i="17"/>
  <c r="BG19" i="17"/>
  <c r="BG25" i="17"/>
  <c r="BG22" i="17"/>
  <c r="BG18" i="17"/>
  <c r="BG21" i="17"/>
  <c r="BG17" i="17"/>
  <c r="BG6" i="17"/>
  <c r="BG13" i="17"/>
  <c r="BH7" i="17"/>
  <c r="BG20" i="17"/>
  <c r="BG11" i="17"/>
  <c r="BG9" i="17"/>
  <c r="BH32" i="17" l="1"/>
  <c r="BH31" i="17"/>
  <c r="BE18" i="18"/>
  <c r="BE32" i="18"/>
  <c r="BE14" i="18"/>
  <c r="BE30" i="18"/>
  <c r="BE22" i="18"/>
  <c r="BE19" i="18"/>
  <c r="BE23" i="18"/>
  <c r="BE28" i="18"/>
  <c r="BE11" i="18"/>
  <c r="BE20" i="18"/>
  <c r="BE29" i="18"/>
  <c r="BE25" i="18"/>
  <c r="BE15" i="18"/>
  <c r="BF7" i="18"/>
  <c r="BF35" i="18" s="1"/>
  <c r="BE31" i="18"/>
  <c r="BE13" i="18"/>
  <c r="BE33" i="18"/>
  <c r="BE9" i="18"/>
  <c r="BE12" i="18"/>
  <c r="BE24" i="18"/>
  <c r="BE27" i="18"/>
  <c r="BE35" i="18"/>
  <c r="BE16" i="18"/>
  <c r="BE26" i="18"/>
  <c r="BE34" i="18"/>
  <c r="BE21" i="18"/>
  <c r="BH30" i="17"/>
  <c r="BH29" i="17"/>
  <c r="BH28" i="17"/>
  <c r="BH26" i="17"/>
  <c r="BH25" i="17"/>
  <c r="BH22" i="17"/>
  <c r="BH18" i="17"/>
  <c r="BH27" i="17"/>
  <c r="BH21" i="17"/>
  <c r="BH17" i="17"/>
  <c r="BH20" i="17"/>
  <c r="BH13" i="17"/>
  <c r="BI7" i="17"/>
  <c r="BH19" i="17"/>
  <c r="BH24" i="17"/>
  <c r="BH11" i="17"/>
  <c r="BH9" i="17"/>
  <c r="BI32" i="17" l="1"/>
  <c r="BI31" i="17"/>
  <c r="BF18" i="18"/>
  <c r="BF21" i="18"/>
  <c r="BF13" i="18"/>
  <c r="BF27" i="18"/>
  <c r="BF28" i="18"/>
  <c r="BF29" i="18"/>
  <c r="BF24" i="18"/>
  <c r="BF25" i="18"/>
  <c r="BF16" i="18"/>
  <c r="BF14" i="18"/>
  <c r="BF9" i="18"/>
  <c r="BF11" i="18"/>
  <c r="BF12" i="18"/>
  <c r="BF31" i="18"/>
  <c r="BF19" i="18"/>
  <c r="BF30" i="18"/>
  <c r="BF6" i="18"/>
  <c r="BF22" i="18"/>
  <c r="BF17" i="18"/>
  <c r="BF26" i="18"/>
  <c r="BG7" i="18"/>
  <c r="BG17" i="18" s="1"/>
  <c r="BF32" i="18"/>
  <c r="BF23" i="18"/>
  <c r="BF15" i="18"/>
  <c r="BF34" i="18"/>
  <c r="BF33" i="18"/>
  <c r="BF20" i="18"/>
  <c r="BI30" i="17"/>
  <c r="BI29" i="17"/>
  <c r="BI28" i="17"/>
  <c r="BI26" i="17"/>
  <c r="BI27" i="17"/>
  <c r="BI21" i="17"/>
  <c r="BI17" i="17"/>
  <c r="BI20" i="17"/>
  <c r="BI24" i="17"/>
  <c r="BI22" i="17"/>
  <c r="BI13" i="17"/>
  <c r="BJ7" i="17"/>
  <c r="BI25" i="17"/>
  <c r="BI11" i="17"/>
  <c r="BI9" i="17"/>
  <c r="BI19" i="17"/>
  <c r="BI18" i="17"/>
  <c r="BJ32" i="17" l="1"/>
  <c r="BJ31" i="17"/>
  <c r="BG23" i="18"/>
  <c r="BG27" i="18"/>
  <c r="BG33" i="18"/>
  <c r="BG34" i="18"/>
  <c r="BG35" i="18"/>
  <c r="BG15" i="18"/>
  <c r="BG21" i="18"/>
  <c r="BG13" i="18"/>
  <c r="BG18" i="18"/>
  <c r="BG14" i="18"/>
  <c r="BG19" i="18"/>
  <c r="BG26" i="18"/>
  <c r="BG22" i="18"/>
  <c r="BG25" i="18"/>
  <c r="BG24" i="18"/>
  <c r="BG9" i="18"/>
  <c r="BG28" i="18"/>
  <c r="BG11" i="18"/>
  <c r="BG29" i="18"/>
  <c r="BH7" i="18"/>
  <c r="BH32" i="18" s="1"/>
  <c r="BG31" i="18"/>
  <c r="BG30" i="18"/>
  <c r="BG12" i="18"/>
  <c r="BG32" i="18"/>
  <c r="BG20" i="18"/>
  <c r="BG16" i="18"/>
  <c r="BJ30" i="17"/>
  <c r="BJ29" i="17"/>
  <c r="BJ25" i="17"/>
  <c r="BJ27" i="17"/>
  <c r="BJ28" i="17"/>
  <c r="BJ20" i="17"/>
  <c r="BJ24" i="17"/>
  <c r="BJ19" i="17"/>
  <c r="BJ22" i="17"/>
  <c r="BJ21" i="17"/>
  <c r="BJ11" i="17"/>
  <c r="BJ9" i="17"/>
  <c r="BJ18" i="17"/>
  <c r="BJ26" i="17"/>
  <c r="BJ13" i="17"/>
  <c r="BJ17" i="17"/>
  <c r="BK7" i="17"/>
  <c r="BK32" i="17" l="1"/>
  <c r="BK31" i="17"/>
  <c r="BH24" i="18"/>
  <c r="BH35" i="18"/>
  <c r="BH12" i="18"/>
  <c r="BH33" i="18"/>
  <c r="BH34" i="18"/>
  <c r="BH18" i="18"/>
  <c r="BH19" i="18"/>
  <c r="BH14" i="18"/>
  <c r="BH29" i="18"/>
  <c r="BH15" i="18"/>
  <c r="BH28" i="18"/>
  <c r="BH25" i="18"/>
  <c r="BH20" i="18"/>
  <c r="BH21" i="18"/>
  <c r="BH26" i="18"/>
  <c r="BH17" i="18"/>
  <c r="BH22" i="18"/>
  <c r="BH16" i="18"/>
  <c r="BH23" i="18"/>
  <c r="BH27" i="18"/>
  <c r="BH11" i="18"/>
  <c r="BH31" i="18"/>
  <c r="BI7" i="18"/>
  <c r="BI21" i="18" s="1"/>
  <c r="BH9" i="18"/>
  <c r="BH30" i="18"/>
  <c r="BH13" i="18"/>
  <c r="BK30" i="17"/>
  <c r="BK29" i="17"/>
  <c r="BK28" i="17"/>
  <c r="BK27" i="17"/>
  <c r="BK26" i="17"/>
  <c r="BK24" i="17"/>
  <c r="BK19" i="17"/>
  <c r="BK22" i="17"/>
  <c r="BK18" i="17"/>
  <c r="BK25" i="17"/>
  <c r="BK21" i="17"/>
  <c r="BK20" i="17"/>
  <c r="BK17" i="17"/>
  <c r="BK13" i="17"/>
  <c r="BL7" i="17"/>
  <c r="BK9" i="17"/>
  <c r="BK11" i="17"/>
  <c r="BL32" i="17" l="1"/>
  <c r="BL31" i="17"/>
  <c r="BI17" i="18"/>
  <c r="BI22" i="18"/>
  <c r="BI18" i="18"/>
  <c r="BI31" i="18"/>
  <c r="BI23" i="18"/>
  <c r="BI27" i="18"/>
  <c r="BI14" i="18"/>
  <c r="BI33" i="18"/>
  <c r="BI16" i="18"/>
  <c r="BI24" i="18"/>
  <c r="BI26" i="18"/>
  <c r="BI35" i="18"/>
  <c r="BI12" i="18"/>
  <c r="BI32" i="18"/>
  <c r="BI19" i="18"/>
  <c r="BJ7" i="18"/>
  <c r="BJ33" i="18" s="1"/>
  <c r="BI28" i="18"/>
  <c r="BI11" i="18"/>
  <c r="BI30" i="18"/>
  <c r="BI20" i="18"/>
  <c r="BI15" i="18"/>
  <c r="BI34" i="18"/>
  <c r="BI29" i="18"/>
  <c r="BI9" i="18"/>
  <c r="BI25" i="18"/>
  <c r="BI13" i="18"/>
  <c r="BL30" i="17"/>
  <c r="BL29" i="17"/>
  <c r="BL28" i="17"/>
  <c r="BL27" i="17"/>
  <c r="BL26" i="17"/>
  <c r="BL22" i="17"/>
  <c r="BL18" i="17"/>
  <c r="BL25" i="17"/>
  <c r="BL21" i="17"/>
  <c r="BL17" i="17"/>
  <c r="BL20" i="17"/>
  <c r="BL24" i="17"/>
  <c r="BL19" i="17"/>
  <c r="BL13" i="17"/>
  <c r="BM7" i="17"/>
  <c r="BL11" i="17"/>
  <c r="BL9" i="17"/>
  <c r="BM11" i="17" l="1"/>
  <c r="BM32" i="17"/>
  <c r="BM31" i="17"/>
  <c r="BJ27" i="18"/>
  <c r="BJ26" i="18"/>
  <c r="BJ9" i="18"/>
  <c r="BJ29" i="18"/>
  <c r="BK7" i="18"/>
  <c r="BK28" i="18" s="1"/>
  <c r="BJ11" i="18"/>
  <c r="BJ34" i="18"/>
  <c r="BJ12" i="18"/>
  <c r="BJ14" i="18"/>
  <c r="BJ24" i="18"/>
  <c r="BJ28" i="18"/>
  <c r="BJ35" i="18"/>
  <c r="BJ17" i="18"/>
  <c r="BJ22" i="18"/>
  <c r="BJ23" i="18"/>
  <c r="BJ13" i="18"/>
  <c r="BJ25" i="18"/>
  <c r="BJ19" i="18"/>
  <c r="BJ21" i="18"/>
  <c r="BJ18" i="18"/>
  <c r="BJ16" i="18"/>
  <c r="BJ31" i="18"/>
  <c r="BJ30" i="18"/>
  <c r="BJ32" i="18"/>
  <c r="BJ15" i="18"/>
  <c r="BJ20" i="18"/>
  <c r="BM30" i="17"/>
  <c r="BM29" i="17"/>
  <c r="BM28" i="17"/>
  <c r="BM27" i="17"/>
  <c r="BM26" i="17"/>
  <c r="BM25" i="17"/>
  <c r="BM21" i="17"/>
  <c r="BM17" i="17"/>
  <c r="BM20" i="17"/>
  <c r="BM24" i="17"/>
  <c r="BM19" i="17"/>
  <c r="BM13" i="17"/>
  <c r="BM18" i="17"/>
  <c r="BM9" i="17"/>
  <c r="BM22" i="17"/>
  <c r="BK30" i="18" l="1"/>
  <c r="BK31" i="18"/>
  <c r="BK32" i="18"/>
  <c r="BK33" i="18"/>
  <c r="BK34" i="18"/>
  <c r="BK35" i="18"/>
  <c r="BL7" i="18"/>
  <c r="BL27" i="18" s="1"/>
  <c r="BK12" i="18"/>
  <c r="BK13" i="18"/>
  <c r="BK15" i="18"/>
  <c r="BK14" i="18"/>
  <c r="BK19" i="18"/>
  <c r="BK25" i="18"/>
  <c r="BK20" i="18"/>
  <c r="BK21" i="18"/>
  <c r="BK16" i="18"/>
  <c r="BK17" i="18"/>
  <c r="BK26" i="18"/>
  <c r="BK22" i="18"/>
  <c r="BK29" i="18"/>
  <c r="BK23" i="18"/>
  <c r="BK18" i="18"/>
  <c r="BK27" i="18"/>
  <c r="BK9" i="18"/>
  <c r="BK24" i="18"/>
  <c r="BK11" i="18"/>
  <c r="BL35" i="18"/>
  <c r="BL34" i="18"/>
  <c r="BL33" i="18"/>
  <c r="BL32" i="18"/>
  <c r="BL30" i="18" l="1"/>
  <c r="BL31" i="18"/>
  <c r="BL29" i="18"/>
  <c r="BL16" i="18"/>
  <c r="BL14" i="18"/>
  <c r="BL9" i="18"/>
  <c r="BL11" i="18"/>
  <c r="BL28" i="18"/>
  <c r="BL18" i="18"/>
  <c r="BL19" i="18"/>
  <c r="BL15" i="18"/>
  <c r="BL20" i="18"/>
  <c r="BL24" i="18"/>
  <c r="BL25" i="18"/>
  <c r="BL26" i="18"/>
  <c r="BL21" i="18"/>
  <c r="BL12" i="18"/>
  <c r="BL22" i="18"/>
  <c r="BL13" i="18"/>
  <c r="BL23" i="18"/>
  <c r="BL17"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l="1"/>
  <c r="AN35"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C28" i="16"/>
  <c r="BC31" i="16"/>
  <c r="BC29" i="16"/>
  <c r="BC32" i="16"/>
  <c r="BC33" i="16"/>
  <c r="BC13" i="16"/>
  <c r="BC9" i="16"/>
  <c r="BC15" i="16"/>
  <c r="BD7" i="16"/>
  <c r="BD30" i="16" s="1"/>
  <c r="BC35" i="16"/>
  <c r="BC18" i="16"/>
  <c r="BC22" i="16"/>
  <c r="BC11" i="16"/>
  <c r="BC17" i="16"/>
  <c r="BC21" i="16"/>
  <c r="BC27" i="16"/>
  <c r="BC23" i="16"/>
  <c r="BC24" i="16"/>
  <c r="BC16" i="16"/>
  <c r="BC14" i="16"/>
  <c r="BC25" i="16"/>
  <c r="BC19" i="16"/>
  <c r="BC20" i="16"/>
  <c r="BC26" i="16"/>
  <c r="BC30" i="16"/>
  <c r="BD33" i="16" l="1"/>
  <c r="BD17" i="16"/>
  <c r="BD34" i="16"/>
  <c r="BD35" i="16"/>
  <c r="BD11" i="16"/>
  <c r="BD9" i="16"/>
  <c r="BD14" i="16"/>
  <c r="BD22" i="16"/>
  <c r="BD29" i="16"/>
  <c r="BD23" i="16"/>
  <c r="BD28" i="16"/>
  <c r="BD15" i="16"/>
  <c r="BD20" i="16"/>
  <c r="BD12" i="16"/>
  <c r="BD25" i="16"/>
  <c r="BD18" i="16"/>
  <c r="BD26" i="16"/>
  <c r="BD19" i="16"/>
  <c r="BD27" i="16"/>
  <c r="BD13" i="16"/>
  <c r="BD31" i="16"/>
  <c r="BD16" i="16"/>
  <c r="BD32" i="16"/>
  <c r="BD24" i="16"/>
  <c r="BD21" i="16"/>
  <c r="BE7" i="16"/>
  <c r="BE28" i="16" s="1"/>
  <c r="BE26" i="16" l="1"/>
  <c r="BE35" i="16"/>
  <c r="BE33" i="16"/>
  <c r="BE17" i="16"/>
  <c r="BE23" i="16"/>
  <c r="BE31" i="16"/>
  <c r="BE9" i="16"/>
  <c r="BE11" i="16"/>
  <c r="BE14" i="16"/>
  <c r="BE15" i="16"/>
  <c r="BE25" i="16"/>
  <c r="BE27" i="16"/>
  <c r="BE22" i="16"/>
  <c r="BE30" i="16"/>
  <c r="BE18" i="16"/>
  <c r="BE21" i="16"/>
  <c r="BE29" i="16"/>
  <c r="BF7" i="16"/>
  <c r="BF18" i="16" s="1"/>
  <c r="BE34" i="16"/>
  <c r="BE12" i="16"/>
  <c r="BE19" i="16"/>
  <c r="BE13" i="16"/>
  <c r="BE24" i="16"/>
  <c r="BE16" i="16"/>
  <c r="BE32" i="16"/>
  <c r="BE20" i="16"/>
  <c r="BF27" i="16" l="1"/>
  <c r="BF28" i="16"/>
  <c r="BF14" i="16"/>
  <c r="BF15" i="16"/>
  <c r="BF9" i="16"/>
  <c r="BF11" i="16"/>
  <c r="BF17" i="16"/>
  <c r="BF22" i="16"/>
  <c r="BF23" i="16"/>
  <c r="BF29" i="16"/>
  <c r="BG7" i="16"/>
  <c r="BG22" i="16" s="1"/>
  <c r="BF30" i="16"/>
  <c r="BF13" i="16"/>
  <c r="BF33" i="16"/>
  <c r="BF19" i="16"/>
  <c r="BF26" i="16"/>
  <c r="BF24" i="16"/>
  <c r="BF21" i="16"/>
  <c r="BF25" i="16"/>
  <c r="BF12" i="16"/>
  <c r="BF31" i="16"/>
  <c r="BF6" i="16"/>
  <c r="BF32" i="16"/>
  <c r="BF16" i="16"/>
  <c r="BF34" i="16"/>
  <c r="BF20" i="16"/>
  <c r="BF35" i="16"/>
  <c r="BG35" i="16"/>
  <c r="BG34" i="16"/>
  <c r="BG33" i="16"/>
  <c r="BG31" i="16" l="1"/>
  <c r="BG32" i="16"/>
  <c r="BG11" i="16"/>
  <c r="BG18" i="16"/>
  <c r="BG24" i="16"/>
  <c r="BG9" i="16"/>
  <c r="BH7" i="16"/>
  <c r="BH23" i="16" s="1"/>
  <c r="BG12" i="16"/>
  <c r="BG25" i="16"/>
  <c r="BG26" i="16"/>
  <c r="BG27" i="16"/>
  <c r="BG23" i="16"/>
  <c r="BG20" i="16"/>
  <c r="BG17" i="16"/>
  <c r="BG21" i="16"/>
  <c r="BG13" i="16"/>
  <c r="BG28" i="16"/>
  <c r="BG14" i="16"/>
  <c r="BG29" i="16"/>
  <c r="BG15" i="16"/>
  <c r="BG30" i="16"/>
  <c r="BG19" i="16"/>
  <c r="BG16" i="16"/>
  <c r="BH35" i="16"/>
  <c r="BH34" i="16" l="1"/>
  <c r="BH9" i="16"/>
  <c r="BH11" i="16"/>
  <c r="BH28" i="16"/>
  <c r="BH21" i="16"/>
  <c r="BH15" i="16"/>
  <c r="BH12" i="16"/>
  <c r="BH20" i="16"/>
  <c r="BH16" i="16"/>
  <c r="BH29" i="16"/>
  <c r="BH22" i="16"/>
  <c r="BH25" i="16"/>
  <c r="BH13" i="16"/>
  <c r="BH19" i="16"/>
  <c r="BH27" i="16"/>
  <c r="BH14" i="16"/>
  <c r="BH30" i="16"/>
  <c r="BH17" i="16"/>
  <c r="BH31" i="16"/>
  <c r="BH18" i="16"/>
  <c r="BH32" i="16"/>
  <c r="BH26" i="16"/>
  <c r="BI7" i="16"/>
  <c r="BI19" i="16" s="1"/>
  <c r="BH33" i="16"/>
  <c r="BH24" i="16"/>
  <c r="BI15" i="16" l="1"/>
  <c r="BI21" i="16"/>
  <c r="BI20" i="16"/>
  <c r="BI24" i="16"/>
  <c r="BI27" i="16"/>
  <c r="BI28" i="16"/>
  <c r="BI29" i="16"/>
  <c r="BI30" i="16"/>
  <c r="BI9" i="16"/>
  <c r="BI32" i="16"/>
  <c r="BJ7" i="16"/>
  <c r="BJ29" i="16" s="1"/>
  <c r="BI34" i="16"/>
  <c r="BI12" i="16"/>
  <c r="BI35" i="16"/>
  <c r="BI16" i="16"/>
  <c r="BI13" i="16"/>
  <c r="BI17" i="16"/>
  <c r="BI11" i="16"/>
  <c r="BI25" i="16"/>
  <c r="BI14" i="16"/>
  <c r="BI26" i="16"/>
  <c r="BI18" i="16"/>
  <c r="BI31" i="16"/>
  <c r="BI22" i="16"/>
  <c r="BI33" i="16"/>
  <c r="BI23" i="16"/>
  <c r="BJ30" i="16" l="1"/>
  <c r="BJ31" i="16"/>
  <c r="BJ32" i="16"/>
  <c r="BJ33" i="16"/>
  <c r="BJ34" i="16"/>
  <c r="BJ25" i="16"/>
  <c r="BJ35" i="16"/>
  <c r="BJ14" i="16"/>
  <c r="BJ9" i="16"/>
  <c r="BJ12" i="16"/>
  <c r="BJ16" i="16"/>
  <c r="BJ15" i="16"/>
  <c r="BJ19" i="16"/>
  <c r="BJ17" i="16"/>
  <c r="BJ20" i="16"/>
  <c r="BJ23" i="16"/>
  <c r="BJ13" i="16"/>
  <c r="BJ18" i="16"/>
  <c r="BJ22" i="16"/>
  <c r="BJ27" i="16"/>
  <c r="BJ24" i="16"/>
  <c r="BJ21" i="16"/>
  <c r="BJ26" i="16"/>
  <c r="BJ11" i="16"/>
  <c r="BJ28" i="16"/>
  <c r="BK7" i="16"/>
  <c r="BK21" i="16" s="1"/>
  <c r="BK35" i="16" l="1"/>
  <c r="BK12" i="16"/>
  <c r="BL7" i="16"/>
  <c r="BL28" i="16" s="1"/>
  <c r="BK20" i="16"/>
  <c r="BK19" i="16"/>
  <c r="BK22" i="16"/>
  <c r="BK18" i="16"/>
  <c r="BK26" i="16"/>
  <c r="BK27" i="16"/>
  <c r="BK28" i="16"/>
  <c r="BK30" i="16"/>
  <c r="BK15" i="16"/>
  <c r="BK23" i="16"/>
  <c r="BK29" i="16"/>
  <c r="BK31" i="16"/>
  <c r="BK14" i="16"/>
  <c r="BK32" i="16"/>
  <c r="BK9" i="16"/>
  <c r="BK33" i="16"/>
  <c r="BK11" i="16"/>
  <c r="BK34" i="16"/>
  <c r="BK16" i="16"/>
  <c r="BK17" i="16"/>
  <c r="BK24" i="16"/>
  <c r="BK25" i="16"/>
  <c r="BK13" i="16"/>
  <c r="BL12" i="16" l="1"/>
  <c r="BL26" i="16"/>
  <c r="BL17" i="16"/>
  <c r="BL27" i="16"/>
  <c r="BL18" i="16"/>
  <c r="BL29" i="16"/>
  <c r="BL13" i="16"/>
  <c r="BL30" i="16"/>
  <c r="BL14" i="16"/>
  <c r="BL31" i="16"/>
  <c r="BL21" i="16"/>
  <c r="BL34" i="16"/>
  <c r="BL11" i="16"/>
  <c r="BL35" i="16"/>
  <c r="BL19" i="16"/>
  <c r="BL24" i="16"/>
  <c r="BL33" i="16"/>
  <c r="BL9" i="16"/>
  <c r="BL16" i="16"/>
  <c r="BL23" i="16"/>
  <c r="BL32" i="16"/>
  <c r="BL22" i="16"/>
  <c r="BL15" i="16"/>
  <c r="BL20" i="16"/>
  <c r="BL2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8CCA578C-FAC1-4AAC-A753-F0FD7637A183}">
      <text>
        <r>
          <rPr>
            <sz val="9"/>
            <color indexed="81"/>
            <rFont val="Tahoma"/>
            <charset val="1"/>
          </rPr>
          <t>(creating new features, normalizing or scaling variables)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<sst xmlns="http://schemas.openxmlformats.org/spreadsheetml/2006/main" count="187" uniqueCount="69">
  <si>
    <t>ABOUT THIS GANTT CHART</t>
  </si>
  <si>
    <t xml:space="preserve">Visualise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</si>
  <si>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</si>
  <si>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</si>
  <si>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</si>
  <si>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Project lead</t>
  </si>
  <si>
    <t>Project Start Date:</t>
  </si>
  <si>
    <t>Scrolling Increment:</t>
  </si>
  <si>
    <t>Milestone description</t>
  </si>
  <si>
    <t>TITLE 1</t>
  </si>
  <si>
    <t>Task 1</t>
  </si>
  <si>
    <t>Task 2</t>
  </si>
  <si>
    <t>Task 3</t>
  </si>
  <si>
    <t>Task 4</t>
  </si>
  <si>
    <t>Task 5</t>
  </si>
  <si>
    <t>TITLE 2</t>
  </si>
  <si>
    <t>TITLE 3</t>
  </si>
  <si>
    <t>TITLE 4</t>
  </si>
  <si>
    <t>To add more data, Insert new rows ABOVE this one</t>
  </si>
  <si>
    <t>Category</t>
  </si>
  <si>
    <t>Goal</t>
  </si>
  <si>
    <t>Milestone</t>
  </si>
  <si>
    <t>Low Risk</t>
  </si>
  <si>
    <t>Med Risk</t>
  </si>
  <si>
    <t>High Risk</t>
  </si>
  <si>
    <t>On Track</t>
  </si>
  <si>
    <t>Assigned to</t>
  </si>
  <si>
    <t>Name</t>
  </si>
  <si>
    <t>Progress</t>
  </si>
  <si>
    <t>Start</t>
  </si>
  <si>
    <t>Legend:</t>
  </si>
  <si>
    <t>Days</t>
  </si>
  <si>
    <t>On track</t>
  </si>
  <si>
    <t>Low risk</t>
  </si>
  <si>
    <t>Med risk</t>
  </si>
  <si>
    <t>High risk</t>
  </si>
  <si>
    <t>Unassigned</t>
  </si>
  <si>
    <t>apartment-hunter</t>
  </si>
  <si>
    <t>La Plateforme</t>
  </si>
  <si>
    <t>Anthony Saint-Jean, Aurélien Papillon, Ruta Tamosiunaite</t>
  </si>
  <si>
    <t>Exploratory Data Analysis</t>
  </si>
  <si>
    <t>Data Processing</t>
  </si>
  <si>
    <t>Data Modelling</t>
  </si>
  <si>
    <t>Flask App Deployment</t>
  </si>
  <si>
    <t>Material</t>
  </si>
  <si>
    <t>Documentation</t>
  </si>
  <si>
    <t>Univariate Analysis</t>
  </si>
  <si>
    <t>Bivariate Analysis</t>
  </si>
  <si>
    <t>Multivariate Analysis</t>
  </si>
  <si>
    <t>PowerBI Visualization</t>
  </si>
  <si>
    <t>3 Regression Algorithms &amp; Evaluation</t>
  </si>
  <si>
    <t>Models comparison</t>
  </si>
  <si>
    <t>Model Fine-tuning</t>
  </si>
  <si>
    <t>Flask App</t>
  </si>
  <si>
    <t>Docker Environment</t>
  </si>
  <si>
    <t>ReadMe</t>
  </si>
  <si>
    <t>PowerPoint Presentation</t>
  </si>
  <si>
    <t>Deduplication</t>
  </si>
  <si>
    <t>Correcting outliers</t>
  </si>
  <si>
    <t>Data Transformation</t>
  </si>
  <si>
    <t>Data Summary</t>
  </si>
  <si>
    <t>Anthony, Ruta</t>
  </si>
  <si>
    <t>Aurelien</t>
  </si>
  <si>
    <t>pd</t>
  </si>
  <si>
    <t>pd, plt, sns</t>
  </si>
  <si>
    <t>Theory of Regression Algorithms</t>
  </si>
  <si>
    <t>Ruta</t>
  </si>
  <si>
    <t>Finding missing values</t>
  </si>
  <si>
    <t>Anthony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</si>
</sst>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_-;\-&quot;£&quot;* #,##0_-;_-&quot;£&quot;* &quot;-&quot;_-;_-@_-"/>
    <numFmt numFmtId="165" formatCode="_-&quot;£&quot;* #,##0.00_-;\-&quot;£&quot;* #,##0.00_-;_-&quot;£&quot;* &quot;-&quot;??_-;_-@_-"/>
    <numFmt numFmtId="166" formatCode="_(* #,##0.00_);_(* \(#,##0.00\);_(* &quot;-&quot;??_);_(@_)"/>
    <numFmt numFmtId="167" formatCode="d"/>
    <numFmt numFmtId="168" formatCode="#,##0_ ;\-#,##0\ "/>
  </numFmts>
  <fonts count="4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2"/>
      <name val="Calibri"/>
      <family val="2"/>
      <scheme val="minor"/>
    </font>
    <font>
      <sz val="9"/>
      <color indexed="81"/>
      <name val="Tahoma"/>
      <charset val="1"/>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8"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8"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8"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8"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 fillId="14" borderId="2" xfId="0" applyNumberFormat="1" applyFont="1" applyFill="1" applyBorder="1" applyAlignment="1">
      <alignment horizontal="center" vertical="center"/>
    </xf>
    <xf numFmtId="167" fontId="1" fillId="14" borderId="0" xfId="0" applyNumberFormat="1" applyFont="1" applyFill="1" applyAlignment="1">
      <alignment horizontal="center" vertical="center"/>
    </xf>
    <xf numFmtId="167" fontId="1" fillId="14" borderId="18" xfId="0" applyNumberFormat="1" applyFont="1" applyFill="1" applyBorder="1" applyAlignment="1">
      <alignment horizontal="center" vertical="center"/>
    </xf>
    <xf numFmtId="167" fontId="1" fillId="14" borderId="19" xfId="0" applyNumberFormat="1" applyFont="1" applyFill="1" applyBorder="1" applyAlignment="1">
      <alignment horizontal="center" vertical="center"/>
    </xf>
    <xf numFmtId="167" fontId="1" fillId="14" borderId="3" xfId="0" applyNumberFormat="1" applyFont="1" applyFill="1" applyBorder="1" applyAlignment="1">
      <alignment horizontal="center" vertical="center"/>
    </xf>
    <xf numFmtId="14" fontId="20" fillId="10" borderId="0" xfId="9" applyFont="1" applyFill="1" applyBorder="1" applyAlignment="1">
      <alignment horizontal="left"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167" fontId="1" fillId="9" borderId="13" xfId="0" applyNumberFormat="1" applyFont="1" applyFill="1" applyBorder="1" applyAlignment="1">
      <alignment horizontal="center" vertical="center"/>
    </xf>
    <xf numFmtId="167" fontId="1" fillId="9" borderId="11" xfId="0" applyNumberFormat="1" applyFont="1" applyFill="1" applyBorder="1" applyAlignment="1">
      <alignment horizontal="center" vertical="center"/>
    </xf>
    <xf numFmtId="167" fontId="1" fillId="9" borderId="12" xfId="0" applyNumberFormat="1" applyFont="1" applyFill="1" applyBorder="1" applyAlignment="1">
      <alignment horizontal="center" vertical="center"/>
    </xf>
    <xf numFmtId="0" fontId="45" fillId="0" borderId="0" xfId="0" applyFont="1" applyAlignment="1">
      <alignment horizontal="left" vertical="center" indent="2"/>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0" borderId="0" xfId="0" applyBorder="1" applyAlignment="1">
      <alignment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xr:uid="{26E66EE6-E33F-4D77-BAE4-0FB4F5BBF673}"/>
  </cellStyles>
  <dxfs count="72">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1"/>
      <tableStyleElement type="headerRow" dxfId="70"/>
      <tableStyleElement type="firstRowStripe" dxfId="69"/>
      <tableStyleElement type="secondRowStripe" dxfId="68"/>
    </tableStyle>
    <tableStyle name="ToDoList" pivot="0" count="9" xr9:uid="{00000000-0011-0000-FFFF-FFFF00000000}">
      <tableStyleElement type="wholeTable" dxfId="67"/>
      <tableStyleElement type="headerRow" dxfId="66"/>
      <tableStyleElement type="totalRow" dxfId="65"/>
      <tableStyleElement type="firstColumn" dxfId="64"/>
      <tableStyleElement type="lastColumn" dxfId="63"/>
      <tableStyleElement type="firstRowStripe" dxfId="62"/>
      <tableStyleElement type="secondRowStripe" dxfId="61"/>
      <tableStyleElement type="firstColumnStripe" dxfId="60"/>
      <tableStyleElement type="secondColumnStripe" dxfId="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31750</xdr:colOff>
          <xdr:row>7</xdr:row>
          <xdr:rowOff>57150</xdr:rowOff>
        </xdr:from>
        <xdr:to>
          <xdr:col>64</xdr:col>
          <xdr:colOff>228600</xdr:colOff>
          <xdr:row>8</xdr:row>
          <xdr:rowOff>1030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33" totalsRowShown="0" headerRowDxfId="50" dataDxfId="49">
  <autoFilter ref="B9:H33"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19BF8F6-D0F1-41AD-871D-FE0240C45A93}" name="Milestone description" dataDxfId="48"/>
    <tableColumn id="2" xr3:uid="{39BD914E-FB02-4352-846C-6D59624DC0B0}" name="Category" dataDxfId="47"/>
    <tableColumn id="3" xr3:uid="{D274194F-BCA0-44F3-84B2-217254EE241C}" name="Assigned to" dataDxfId="46"/>
    <tableColumn id="4" xr3:uid="{8385BC6F-56EE-4363-A106-8DB0A1E4EF5A}" name="Progress" dataDxfId="45"/>
    <tableColumn id="5" xr3:uid="{02926609-7B93-4B6F-BE96-92EC7A949E4B}" name="Start" dataDxfId="44" dataCellStyle="Date"/>
    <tableColumn id="6" xr3:uid="{8FF9BE8E-04B7-4B39-AC27-D2E534204BC3}" name="Days" dataDxfId="43" dataCellStyle="Comma [0]"/>
    <tableColumn id="7" xr3:uid="{0B6C7F6D-8017-428A-BD17-95356BBCA3D9}" name="Material" dataDxfId="42"/>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7"/>
    <tableColumn id="2" xr3:uid="{529EEF64-D037-4ACF-8CA4-0C10FE2D1FBB}" name="Category" dataDxfId="56"/>
    <tableColumn id="3" xr3:uid="{711D01BA-2785-403A-9636-CCC7E2ADA584}" name="Assigned to" dataDxfId="55"/>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5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3"/>
    <tableColumn id="2" xr3:uid="{4492A0B8-068F-4002-9E8D-E1F5FED367F0}" name="Category" dataDxfId="52"/>
    <tableColumn id="3" xr3:uid="{DF1A764E-7050-4528-B7F9-B6AB99372146}" name="Assigned to" dataDxfId="51"/>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90"/>
    </row>
    <row r="2" spans="1:13" ht="50.15" customHeight="1" x14ac:dyDescent="0.6">
      <c r="A2" s="7"/>
      <c r="B2" s="96"/>
      <c r="C2" s="124" t="s">
        <v>0</v>
      </c>
      <c r="D2" s="124"/>
      <c r="E2" s="124"/>
      <c r="F2" s="96"/>
      <c r="G2" s="7"/>
      <c r="H2" s="7"/>
      <c r="I2" s="7"/>
      <c r="J2" s="7"/>
      <c r="K2" s="7"/>
      <c r="L2" s="7"/>
      <c r="M2" s="7"/>
    </row>
    <row r="3" spans="1:13" ht="14.5" customHeight="1" x14ac:dyDescent="0.6">
      <c r="A3" s="7"/>
      <c r="B3" s="91"/>
      <c r="C3" s="92"/>
      <c r="D3" s="93"/>
      <c r="E3" s="91"/>
      <c r="F3" s="91"/>
      <c r="G3" s="7"/>
      <c r="H3" s="7"/>
      <c r="I3" s="7"/>
      <c r="J3" s="7"/>
      <c r="K3" s="7"/>
      <c r="L3" s="7"/>
      <c r="M3" s="7"/>
    </row>
    <row r="4" spans="1:13" s="8" customFormat="1" ht="67.150000000000006" customHeight="1" x14ac:dyDescent="0.6">
      <c r="A4" s="7"/>
      <c r="B4" s="91"/>
      <c r="C4" s="125" t="s">
        <v>1</v>
      </c>
      <c r="D4" s="125"/>
      <c r="E4" s="125"/>
      <c r="F4" s="91"/>
      <c r="G4" s="7"/>
      <c r="H4" s="7"/>
      <c r="I4" s="7"/>
      <c r="J4" s="7"/>
      <c r="K4" s="7"/>
      <c r="L4" s="7"/>
      <c r="M4" s="7"/>
    </row>
    <row r="5" spans="1:13" s="8" customFormat="1" ht="67.150000000000006" customHeight="1" x14ac:dyDescent="0.6">
      <c r="A5" s="7"/>
      <c r="B5" s="91"/>
      <c r="C5" s="125" t="s">
        <v>2</v>
      </c>
      <c r="D5" s="125"/>
      <c r="E5" s="125"/>
      <c r="F5" s="91"/>
      <c r="G5" s="7"/>
      <c r="H5" s="7"/>
      <c r="I5" s="7"/>
      <c r="J5" s="7"/>
      <c r="K5" s="7"/>
      <c r="L5" s="7"/>
      <c r="M5" s="7"/>
    </row>
    <row r="6" spans="1:13" ht="14.5" x14ac:dyDescent="0.35">
      <c r="A6" s="6"/>
      <c r="B6" s="94"/>
      <c r="C6" s="94"/>
      <c r="D6" s="95"/>
      <c r="E6" s="94"/>
      <c r="F6" s="94"/>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Q35"/>
  <sheetViews>
    <sheetView showGridLines="0" tabSelected="1" showRuler="0" topLeftCell="A21" zoomScale="82" zoomScaleNormal="100" zoomScalePageLayoutView="70" workbookViewId="0">
      <selection activeCell="D28" sqref="D28"/>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8" width="10.453125" customWidth="1"/>
    <col min="9" max="9" width="2.7265625" customWidth="1"/>
    <col min="10" max="65" width="3.54296875" customWidth="1"/>
    <col min="66" max="66" width="2.7265625" customWidth="1"/>
    <col min="68" max="68" width="8.81640625" customWidth="1"/>
  </cols>
  <sheetData>
    <row r="1" spans="1:69" ht="25.15" customHeight="1" x14ac:dyDescent="0.35"/>
    <row r="2" spans="1:69" ht="49.9" customHeight="1" x14ac:dyDescent="0.35">
      <c r="A2" s="10"/>
      <c r="B2" s="128" t="s">
        <v>37</v>
      </c>
      <c r="C2" s="128"/>
      <c r="D2" s="128"/>
      <c r="E2" s="128"/>
      <c r="F2" s="128"/>
      <c r="G2" s="128"/>
      <c r="H2" s="128"/>
      <c r="I2" s="128"/>
      <c r="J2" s="129"/>
      <c r="K2" s="129"/>
      <c r="L2" s="129"/>
      <c r="M2" s="129"/>
      <c r="N2" s="129"/>
      <c r="O2" s="129"/>
      <c r="P2" s="130"/>
      <c r="Q2" s="130"/>
      <c r="R2" s="130"/>
      <c r="S2" s="130"/>
      <c r="T2" s="130"/>
      <c r="U2" s="13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row>
    <row r="3" spans="1:69" ht="19.899999999999999" customHeight="1" x14ac:dyDescent="0.35">
      <c r="A3" s="10"/>
      <c r="B3" s="61"/>
      <c r="C3" s="62"/>
      <c r="D3" s="63"/>
      <c r="E3" s="63"/>
      <c r="F3" s="64"/>
      <c r="G3" s="63"/>
      <c r="H3" s="63"/>
      <c r="I3" s="63"/>
      <c r="J3" s="76"/>
      <c r="K3" s="1"/>
      <c r="L3" s="1"/>
      <c r="M3" s="1"/>
    </row>
    <row r="4" spans="1:69" ht="30" customHeight="1" x14ac:dyDescent="0.35">
      <c r="A4" s="10"/>
      <c r="B4" s="65" t="s">
        <v>38</v>
      </c>
      <c r="C4" s="66"/>
      <c r="D4" s="67"/>
      <c r="E4" s="68"/>
      <c r="F4" s="69"/>
      <c r="G4" s="70" t="s">
        <v>30</v>
      </c>
      <c r="H4" s="70"/>
      <c r="I4" s="68"/>
      <c r="J4" s="131" t="s">
        <v>32</v>
      </c>
      <c r="K4" s="131"/>
      <c r="L4" s="131"/>
      <c r="M4" s="131"/>
      <c r="O4" s="132" t="s">
        <v>33</v>
      </c>
      <c r="P4" s="132"/>
      <c r="Q4" s="132"/>
      <c r="R4" s="132"/>
      <c r="T4" s="133" t="s">
        <v>34</v>
      </c>
      <c r="U4" s="133"/>
      <c r="V4" s="133"/>
      <c r="W4" s="133"/>
      <c r="Y4" s="126" t="s">
        <v>35</v>
      </c>
      <c r="Z4" s="126"/>
      <c r="AA4" s="126"/>
      <c r="AB4" s="126"/>
      <c r="AD4" s="127" t="s">
        <v>36</v>
      </c>
      <c r="AE4" s="127"/>
      <c r="AF4" s="127"/>
      <c r="AG4" s="127"/>
    </row>
    <row r="5" spans="1:69" ht="30" customHeight="1" x14ac:dyDescent="0.35">
      <c r="A5" s="10"/>
      <c r="B5" s="123" t="s">
        <v>39</v>
      </c>
      <c r="C5" s="67"/>
      <c r="D5" s="67"/>
      <c r="E5" s="68"/>
      <c r="F5" s="69"/>
      <c r="G5" s="68"/>
      <c r="H5" s="68"/>
      <c r="I5" s="68"/>
    </row>
    <row r="6" spans="1:69" ht="30" customHeight="1" x14ac:dyDescent="0.5">
      <c r="A6" s="10"/>
      <c r="B6" s="72" t="s">
        <v>6</v>
      </c>
      <c r="C6" s="73">
        <v>45376</v>
      </c>
      <c r="D6" s="73"/>
      <c r="E6" s="68"/>
      <c r="F6" s="69"/>
      <c r="G6" s="68"/>
      <c r="H6" s="68"/>
      <c r="I6" s="68"/>
      <c r="J6" s="83" t="str">
        <f ca="1">TEXT(J7,"mmmm")</f>
        <v>mars</v>
      </c>
      <c r="K6" s="83"/>
      <c r="L6" s="83"/>
      <c r="M6" s="83"/>
      <c r="N6" s="83"/>
      <c r="O6" s="83"/>
      <c r="P6" s="83"/>
      <c r="Q6" s="83" t="str">
        <f ca="1">IF(TEXT(Q7,"mmmm")=J6,"",TEXT(Q7,"mmmm"))</f>
        <v>avril</v>
      </c>
      <c r="R6" s="83"/>
      <c r="S6" s="83"/>
      <c r="T6" s="83"/>
      <c r="U6" s="83"/>
      <c r="V6" s="83"/>
      <c r="W6" s="83"/>
      <c r="X6" s="83" t="str">
        <f ca="1">IF(OR(TEXT(X7,"mmmm")=Q6,TEXT(X7,"mmmm")=J6),"",TEXT(X7,"mmmm"))</f>
        <v/>
      </c>
      <c r="Y6" s="83"/>
      <c r="Z6" s="83"/>
      <c r="AA6" s="83"/>
      <c r="AB6" s="83"/>
      <c r="AC6" s="83"/>
      <c r="AD6" s="83"/>
      <c r="AE6" s="83" t="str">
        <f ca="1">IF(OR(TEXT(AE7,"mmmm")=X6,TEXT(AE7,"mmmm")=Q6,TEXT(AE7,"mmmm")=J6),"",TEXT(AE7,"mmmm"))</f>
        <v/>
      </c>
      <c r="AF6" s="83"/>
      <c r="AG6" s="83"/>
      <c r="AH6" s="83"/>
      <c r="AI6" s="83"/>
      <c r="AJ6" s="83"/>
      <c r="AK6" s="83"/>
      <c r="AL6" s="83" t="str">
        <f ca="1">IF(OR(TEXT(AL7,"mmmm")=AE6,TEXT(AL7,"mmmm")=X6,TEXT(AL7,"mmmm")=Q6,TEXT(AL7,"mmmm")=J6),"",TEXT(AL7,"mmmm"))</f>
        <v/>
      </c>
      <c r="AM6" s="83"/>
      <c r="AN6" s="83"/>
      <c r="AO6" s="83"/>
      <c r="AP6" s="83"/>
      <c r="AQ6" s="83"/>
      <c r="AR6" s="83"/>
      <c r="AS6" s="83" t="str">
        <f ca="1">IF(OR(TEXT(AS7,"mmmm")=AL6,TEXT(AS7,"mmmm")=AE6,TEXT(AS7,"mmmm")=X6,TEXT(AS7,"mmmm")=Q6),"",TEXT(AS7,"mmmm"))</f>
        <v/>
      </c>
      <c r="AT6" s="83"/>
      <c r="AU6" s="83"/>
      <c r="AV6" s="83"/>
      <c r="AW6" s="83"/>
      <c r="AX6" s="83"/>
      <c r="AY6" s="84"/>
      <c r="AZ6" s="84" t="str">
        <f ca="1">IF(OR(TEXT(AZ7,"mmmm")=AS6,TEXT(AZ7,"mmmm")=AL6,TEXT(AZ7,"mmmm")=AE6,TEXT(AZ7,"mmmm")=X6),"",TEXT(AZ7,"mmmm"))</f>
        <v>mai</v>
      </c>
      <c r="BA6" s="84"/>
      <c r="BB6" s="84"/>
      <c r="BC6" s="85"/>
      <c r="BD6" s="82"/>
      <c r="BE6" s="82"/>
      <c r="BF6" s="82"/>
      <c r="BG6" s="82" t="str">
        <f ca="1">IF(OR(TEXT(BG7,"mmmm")=AZ6,TEXT(BG7,"mmmm")=AS6,TEXT(BG7,"mmmm")=AL6,TEXT(BG7,"mmmm")=AE6),"",TEXT(BG7,"mmmm"))</f>
        <v/>
      </c>
      <c r="BH6" s="82"/>
      <c r="BI6" s="82"/>
      <c r="BJ6" s="82"/>
      <c r="BK6" s="82"/>
      <c r="BL6" s="82"/>
      <c r="BM6" s="82"/>
    </row>
    <row r="7" spans="1:69" ht="30" customHeight="1" x14ac:dyDescent="0.35">
      <c r="A7" s="10"/>
      <c r="B7" s="72" t="s">
        <v>7</v>
      </c>
      <c r="C7" s="74">
        <v>1</v>
      </c>
      <c r="D7" s="67"/>
      <c r="E7" s="68"/>
      <c r="F7" s="68"/>
      <c r="G7" s="68"/>
      <c r="H7" s="68"/>
      <c r="I7" s="75"/>
      <c r="J7" s="107">
        <f ca="1">IFERROR(Project_Start+Scrolling_Increment,TODAY())</f>
        <v>45377</v>
      </c>
      <c r="K7" s="108">
        <f ca="1">J7+1</f>
        <v>45378</v>
      </c>
      <c r="L7" s="108">
        <f t="shared" ref="L7:AY7" ca="1" si="0">K7+1</f>
        <v>45379</v>
      </c>
      <c r="M7" s="108">
        <f t="shared" ca="1" si="0"/>
        <v>45380</v>
      </c>
      <c r="N7" s="108">
        <f t="shared" ca="1" si="0"/>
        <v>45381</v>
      </c>
      <c r="O7" s="108">
        <f t="shared" ca="1" si="0"/>
        <v>45382</v>
      </c>
      <c r="P7" s="109">
        <f t="shared" ca="1" si="0"/>
        <v>45383</v>
      </c>
      <c r="Q7" s="108">
        <f ca="1">P7+1</f>
        <v>45384</v>
      </c>
      <c r="R7" s="108">
        <f ca="1">Q7+1</f>
        <v>45385</v>
      </c>
      <c r="S7" s="108">
        <f t="shared" ca="1" si="0"/>
        <v>45386</v>
      </c>
      <c r="T7" s="108">
        <f t="shared" ca="1" si="0"/>
        <v>45387</v>
      </c>
      <c r="U7" s="108">
        <f t="shared" ca="1" si="0"/>
        <v>45388</v>
      </c>
      <c r="V7" s="108">
        <f t="shared" ca="1" si="0"/>
        <v>45389</v>
      </c>
      <c r="W7" s="109">
        <f t="shared" ca="1" si="0"/>
        <v>45390</v>
      </c>
      <c r="X7" s="108">
        <f ca="1">W7+1</f>
        <v>45391</v>
      </c>
      <c r="Y7" s="108">
        <f ca="1">X7+1</f>
        <v>45392</v>
      </c>
      <c r="Z7" s="108">
        <f t="shared" ca="1" si="0"/>
        <v>45393</v>
      </c>
      <c r="AA7" s="108">
        <f t="shared" ca="1" si="0"/>
        <v>45394</v>
      </c>
      <c r="AB7" s="108">
        <f t="shared" ca="1" si="0"/>
        <v>45395</v>
      </c>
      <c r="AC7" s="108">
        <f t="shared" ca="1" si="0"/>
        <v>45396</v>
      </c>
      <c r="AD7" s="109">
        <f t="shared" ca="1" si="0"/>
        <v>45397</v>
      </c>
      <c r="AE7" s="108">
        <f ca="1">AD7+1</f>
        <v>45398</v>
      </c>
      <c r="AF7" s="108">
        <f ca="1">AE7+1</f>
        <v>45399</v>
      </c>
      <c r="AG7" s="108">
        <f t="shared" ca="1" si="0"/>
        <v>45400</v>
      </c>
      <c r="AH7" s="108">
        <f t="shared" ca="1" si="0"/>
        <v>45401</v>
      </c>
      <c r="AI7" s="108">
        <f t="shared" ca="1" si="0"/>
        <v>45402</v>
      </c>
      <c r="AJ7" s="108">
        <f t="shared" ca="1" si="0"/>
        <v>45403</v>
      </c>
      <c r="AK7" s="109">
        <f t="shared" ca="1" si="0"/>
        <v>45404</v>
      </c>
      <c r="AL7" s="108">
        <f ca="1">AK7+1</f>
        <v>45405</v>
      </c>
      <c r="AM7" s="108">
        <f ca="1">AL7+1</f>
        <v>45406</v>
      </c>
      <c r="AN7" s="108">
        <f t="shared" ca="1" si="0"/>
        <v>45407</v>
      </c>
      <c r="AO7" s="108">
        <f t="shared" ca="1" si="0"/>
        <v>45408</v>
      </c>
      <c r="AP7" s="108">
        <f t="shared" ca="1" si="0"/>
        <v>45409</v>
      </c>
      <c r="AQ7" s="108">
        <f t="shared" ca="1" si="0"/>
        <v>45410</v>
      </c>
      <c r="AR7" s="109">
        <f t="shared" ca="1" si="0"/>
        <v>45411</v>
      </c>
      <c r="AS7" s="108">
        <f ca="1">AR7+1</f>
        <v>45412</v>
      </c>
      <c r="AT7" s="108">
        <f ca="1">AS7+1</f>
        <v>45413</v>
      </c>
      <c r="AU7" s="108">
        <f t="shared" ca="1" si="0"/>
        <v>45414</v>
      </c>
      <c r="AV7" s="108">
        <f t="shared" ca="1" si="0"/>
        <v>45415</v>
      </c>
      <c r="AW7" s="108">
        <f t="shared" ca="1" si="0"/>
        <v>45416</v>
      </c>
      <c r="AX7" s="108">
        <f t="shared" ca="1" si="0"/>
        <v>45417</v>
      </c>
      <c r="AY7" s="109">
        <f t="shared" ca="1" si="0"/>
        <v>45418</v>
      </c>
      <c r="AZ7" s="108">
        <f ca="1">AY7+1</f>
        <v>45419</v>
      </c>
      <c r="BA7" s="108">
        <f ca="1">AZ7+1</f>
        <v>45420</v>
      </c>
      <c r="BB7" s="108">
        <f t="shared" ref="BB7:BF7" ca="1" si="1">BA7+1</f>
        <v>45421</v>
      </c>
      <c r="BC7" s="108">
        <f t="shared" ca="1" si="1"/>
        <v>45422</v>
      </c>
      <c r="BD7" s="108">
        <f t="shared" ca="1" si="1"/>
        <v>45423</v>
      </c>
      <c r="BE7" s="108">
        <f t="shared" ca="1" si="1"/>
        <v>45424</v>
      </c>
      <c r="BF7" s="109">
        <f t="shared" ca="1" si="1"/>
        <v>45425</v>
      </c>
      <c r="BG7" s="108">
        <f ca="1">BF7+1</f>
        <v>45426</v>
      </c>
      <c r="BH7" s="108">
        <f ca="1">BG7+1</f>
        <v>45427</v>
      </c>
      <c r="BI7" s="108">
        <f t="shared" ref="BI7:BM7" ca="1" si="2">BH7+1</f>
        <v>45428</v>
      </c>
      <c r="BJ7" s="108">
        <f t="shared" ca="1" si="2"/>
        <v>45429</v>
      </c>
      <c r="BK7" s="108">
        <f t="shared" ca="1" si="2"/>
        <v>45430</v>
      </c>
      <c r="BL7" s="108">
        <f t="shared" ca="1" si="2"/>
        <v>45431</v>
      </c>
      <c r="BM7" s="109">
        <f t="shared" ca="1" si="2"/>
        <v>45432</v>
      </c>
    </row>
    <row r="8" spans="1:69" ht="19.899999999999999" customHeight="1" x14ac:dyDescent="0.35">
      <c r="A8" s="10"/>
      <c r="B8" s="67"/>
      <c r="C8" s="67"/>
      <c r="D8" s="67"/>
      <c r="E8" s="68"/>
      <c r="F8" s="68"/>
      <c r="G8" s="68"/>
      <c r="H8" s="68"/>
      <c r="I8" s="75"/>
      <c r="J8" s="110"/>
      <c r="K8" s="111"/>
      <c r="L8" s="111"/>
      <c r="M8" s="111"/>
      <c r="N8" s="111"/>
      <c r="O8" s="111"/>
      <c r="P8" s="111"/>
      <c r="Q8" s="112"/>
      <c r="R8" s="111"/>
      <c r="S8" s="111"/>
      <c r="T8" s="111"/>
      <c r="U8" s="111"/>
      <c r="V8" s="111"/>
      <c r="W8" s="113"/>
      <c r="X8" s="111"/>
      <c r="Y8" s="111"/>
      <c r="Z8" s="111"/>
      <c r="AA8" s="111"/>
      <c r="AB8" s="111"/>
      <c r="AC8" s="111"/>
      <c r="AD8" s="113"/>
      <c r="AE8" s="111"/>
      <c r="AF8" s="111"/>
      <c r="AG8" s="111"/>
      <c r="AH8" s="111"/>
      <c r="AI8" s="111"/>
      <c r="AJ8" s="111"/>
      <c r="AK8" s="113"/>
      <c r="AL8" s="111"/>
      <c r="AM8" s="111"/>
      <c r="AN8" s="111"/>
      <c r="AO8" s="111"/>
      <c r="AP8" s="111"/>
      <c r="AQ8" s="111"/>
      <c r="AR8" s="113"/>
      <c r="AS8" s="111"/>
      <c r="AT8" s="111"/>
      <c r="AU8" s="111"/>
      <c r="AV8" s="111"/>
      <c r="AW8" s="111"/>
      <c r="AX8" s="111"/>
      <c r="AY8" s="113"/>
      <c r="AZ8" s="111"/>
      <c r="BA8" s="111"/>
      <c r="BB8" s="111"/>
      <c r="BC8" s="111"/>
      <c r="BD8" s="111"/>
      <c r="BE8" s="111"/>
      <c r="BF8" s="113"/>
      <c r="BG8" s="111"/>
      <c r="BH8" s="111"/>
      <c r="BI8" s="111"/>
      <c r="BJ8" s="111"/>
      <c r="BK8" s="111"/>
      <c r="BL8" s="111"/>
      <c r="BM8" s="114"/>
    </row>
    <row r="9" spans="1:69" ht="40.15" customHeight="1" x14ac:dyDescent="0.35">
      <c r="A9" s="10"/>
      <c r="B9" s="97" t="s">
        <v>8</v>
      </c>
      <c r="C9" s="98" t="s">
        <v>19</v>
      </c>
      <c r="D9" s="98" t="s">
        <v>26</v>
      </c>
      <c r="E9" s="98" t="s">
        <v>28</v>
      </c>
      <c r="F9" s="98" t="s">
        <v>29</v>
      </c>
      <c r="G9" s="98" t="s">
        <v>31</v>
      </c>
      <c r="H9" s="98" t="s">
        <v>44</v>
      </c>
      <c r="I9" s="80"/>
      <c r="J9" s="89" t="str">
        <f ca="1">LEFT(TEXT(J7,"ddd"),1)</f>
        <v>d</v>
      </c>
      <c r="K9" s="89" t="str">
        <f t="shared" ref="K9:BM9" ca="1" si="3">LEFT(TEXT(K7,"ddd"),1)</f>
        <v>d</v>
      </c>
      <c r="L9" s="89" t="str">
        <f t="shared" ca="1" si="3"/>
        <v>d</v>
      </c>
      <c r="M9" s="89" t="str">
        <f t="shared" ca="1" si="3"/>
        <v>d</v>
      </c>
      <c r="N9" s="89" t="str">
        <f t="shared" ca="1" si="3"/>
        <v>d</v>
      </c>
      <c r="O9" s="89" t="str">
        <f t="shared" ca="1" si="3"/>
        <v>d</v>
      </c>
      <c r="P9" s="89" t="str">
        <f t="shared" ca="1" si="3"/>
        <v>d</v>
      </c>
      <c r="Q9" s="89" t="str">
        <f t="shared" ca="1" si="3"/>
        <v>d</v>
      </c>
      <c r="R9" s="89" t="str">
        <f t="shared" ca="1" si="3"/>
        <v>d</v>
      </c>
      <c r="S9" s="89" t="str">
        <f t="shared" ca="1" si="3"/>
        <v>d</v>
      </c>
      <c r="T9" s="89" t="str">
        <f t="shared" ca="1" si="3"/>
        <v>d</v>
      </c>
      <c r="U9" s="89" t="str">
        <f t="shared" ca="1" si="3"/>
        <v>d</v>
      </c>
      <c r="V9" s="89" t="str">
        <f t="shared" ca="1" si="3"/>
        <v>d</v>
      </c>
      <c r="W9" s="89" t="str">
        <f t="shared" ca="1" si="3"/>
        <v>d</v>
      </c>
      <c r="X9" s="89" t="str">
        <f t="shared" ca="1" si="3"/>
        <v>d</v>
      </c>
      <c r="Y9" s="89" t="str">
        <f t="shared" ca="1" si="3"/>
        <v>d</v>
      </c>
      <c r="Z9" s="89" t="str">
        <f t="shared" ca="1" si="3"/>
        <v>d</v>
      </c>
      <c r="AA9" s="89" t="str">
        <f t="shared" ca="1" si="3"/>
        <v>d</v>
      </c>
      <c r="AB9" s="89" t="str">
        <f t="shared" ca="1" si="3"/>
        <v>d</v>
      </c>
      <c r="AC9" s="89" t="str">
        <f t="shared" ca="1" si="3"/>
        <v>d</v>
      </c>
      <c r="AD9" s="89" t="str">
        <f t="shared" ca="1" si="3"/>
        <v>d</v>
      </c>
      <c r="AE9" s="89" t="str">
        <f t="shared" ca="1" si="3"/>
        <v>d</v>
      </c>
      <c r="AF9" s="89" t="str">
        <f t="shared" ca="1" si="3"/>
        <v>d</v>
      </c>
      <c r="AG9" s="89" t="str">
        <f t="shared" ca="1" si="3"/>
        <v>d</v>
      </c>
      <c r="AH9" s="89" t="str">
        <f t="shared" ca="1" si="3"/>
        <v>d</v>
      </c>
      <c r="AI9" s="89" t="str">
        <f t="shared" ca="1" si="3"/>
        <v>d</v>
      </c>
      <c r="AJ9" s="89" t="str">
        <f t="shared" ca="1" si="3"/>
        <v>d</v>
      </c>
      <c r="AK9" s="89" t="str">
        <f t="shared" ca="1" si="3"/>
        <v>d</v>
      </c>
      <c r="AL9" s="89" t="str">
        <f t="shared" ca="1" si="3"/>
        <v>d</v>
      </c>
      <c r="AM9" s="89" t="str">
        <f t="shared" ca="1" si="3"/>
        <v>d</v>
      </c>
      <c r="AN9" s="89" t="str">
        <f t="shared" ca="1" si="3"/>
        <v>d</v>
      </c>
      <c r="AO9" s="89" t="str">
        <f t="shared" ca="1" si="3"/>
        <v>d</v>
      </c>
      <c r="AP9" s="89" t="str">
        <f t="shared" ca="1" si="3"/>
        <v>d</v>
      </c>
      <c r="AQ9" s="89" t="str">
        <f t="shared" ca="1" si="3"/>
        <v>d</v>
      </c>
      <c r="AR9" s="89" t="str">
        <f t="shared" ca="1" si="3"/>
        <v>d</v>
      </c>
      <c r="AS9" s="89" t="str">
        <f t="shared" ca="1" si="3"/>
        <v>d</v>
      </c>
      <c r="AT9" s="89" t="str">
        <f t="shared" ca="1" si="3"/>
        <v>d</v>
      </c>
      <c r="AU9" s="89" t="str">
        <f t="shared" ca="1" si="3"/>
        <v>d</v>
      </c>
      <c r="AV9" s="89" t="str">
        <f t="shared" ca="1" si="3"/>
        <v>d</v>
      </c>
      <c r="AW9" s="89" t="str">
        <f t="shared" ca="1" si="3"/>
        <v>d</v>
      </c>
      <c r="AX9" s="89" t="str">
        <f t="shared" ca="1" si="3"/>
        <v>d</v>
      </c>
      <c r="AY9" s="89" t="str">
        <f t="shared" ca="1" si="3"/>
        <v>d</v>
      </c>
      <c r="AZ9" s="89" t="str">
        <f t="shared" ca="1" si="3"/>
        <v>d</v>
      </c>
      <c r="BA9" s="89" t="str">
        <f t="shared" ca="1" si="3"/>
        <v>d</v>
      </c>
      <c r="BB9" s="89" t="str">
        <f t="shared" ca="1" si="3"/>
        <v>d</v>
      </c>
      <c r="BC9" s="89" t="str">
        <f t="shared" ca="1" si="3"/>
        <v>d</v>
      </c>
      <c r="BD9" s="89" t="str">
        <f t="shared" ca="1" si="3"/>
        <v>d</v>
      </c>
      <c r="BE9" s="89" t="str">
        <f t="shared" ca="1" si="3"/>
        <v>d</v>
      </c>
      <c r="BF9" s="89" t="str">
        <f t="shared" ca="1" si="3"/>
        <v>d</v>
      </c>
      <c r="BG9" s="89" t="str">
        <f t="shared" ca="1" si="3"/>
        <v>d</v>
      </c>
      <c r="BH9" s="89" t="str">
        <f t="shared" ca="1" si="3"/>
        <v>d</v>
      </c>
      <c r="BI9" s="89" t="str">
        <f t="shared" ca="1" si="3"/>
        <v>d</v>
      </c>
      <c r="BJ9" s="89" t="str">
        <f t="shared" ca="1" si="3"/>
        <v>d</v>
      </c>
      <c r="BK9" s="89" t="str">
        <f t="shared" ca="1" si="3"/>
        <v>d</v>
      </c>
      <c r="BL9" s="89" t="str">
        <f t="shared" ca="1" si="3"/>
        <v>d</v>
      </c>
      <c r="BM9" s="89" t="str">
        <f t="shared" ca="1" si="3"/>
        <v>d</v>
      </c>
    </row>
    <row r="10" spans="1:69" ht="30" hidden="1" customHeight="1" thickBot="1" x14ac:dyDescent="0.4">
      <c r="B10" s="16"/>
      <c r="C10" s="13"/>
      <c r="D10" s="12"/>
      <c r="E10" s="13"/>
      <c r="F10" s="14"/>
      <c r="G10" s="15"/>
      <c r="H10" s="15"/>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row>
    <row r="11" spans="1:69" s="1" customFormat="1" ht="40.15" customHeight="1" x14ac:dyDescent="0.35">
      <c r="A11" s="10"/>
      <c r="B11" s="99" t="s">
        <v>41</v>
      </c>
      <c r="C11" s="53"/>
      <c r="D11" s="53"/>
      <c r="E11" s="54"/>
      <c r="F11" s="55"/>
      <c r="G11" s="56"/>
      <c r="H11" s="56"/>
      <c r="I11" s="53"/>
      <c r="J11" s="24" t="str">
        <f t="shared" ref="J11:Y26" ca="1" si="4">IF(AND($C11="Goal",J$7&gt;=$F11,J$7&lt;=$F11+$G11-1),2,IF(AND($C11="Milestone",J$7&gt;=$F11,J$7&lt;=$F11+$G11-1),1,""))</f>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ca="1" si="4"/>
        <v/>
      </c>
      <c r="Z11" s="24" t="str">
        <f t="shared" ref="Z11:AO26" ca="1" si="5">IF(AND($C11="Goal",Z$7&gt;=$F11,Z$7&lt;=$F11+$G11-1),2,IF(AND($C11="Milestone",Z$7&gt;=$F11,Z$7&lt;=$F11+$G11-1),1,""))</f>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ca="1" si="5"/>
        <v/>
      </c>
      <c r="AP11" s="24" t="str">
        <f t="shared" ref="AP11:BE26" ca="1" si="6">IF(AND($C11="Goal",AP$7&gt;=$F11,AP$7&lt;=$F11+$G11-1),2,IF(AND($C11="Milestone",AP$7&gt;=$F11,AP$7&lt;=$F11+$G11-1),1,""))</f>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ca="1" si="6"/>
        <v/>
      </c>
      <c r="BF11" s="24" t="str">
        <f t="shared" ref="BF11:BM26" ca="1" si="7">IF(AND($C11="Goal",BF$7&gt;=$F11,BF$7&lt;=$F11+$G11-1),2,IF(AND($C11="Milestone",BF$7&gt;=$F11,BF$7&lt;=$F11+$G11-1),1,""))</f>
        <v/>
      </c>
      <c r="BG11" s="24" t="str">
        <f t="shared" ca="1" si="7"/>
        <v/>
      </c>
      <c r="BH11" s="24" t="str">
        <f t="shared" ca="1" si="7"/>
        <v/>
      </c>
      <c r="BI11" s="24" t="str">
        <f t="shared" ca="1" si="7"/>
        <v/>
      </c>
      <c r="BJ11" s="24" t="str">
        <f t="shared" ca="1" si="7"/>
        <v/>
      </c>
      <c r="BK11" s="24" t="str">
        <f t="shared" ca="1" si="7"/>
        <v/>
      </c>
      <c r="BL11" s="24" t="str">
        <f t="shared" ca="1" si="7"/>
        <v/>
      </c>
      <c r="BM11" s="24" t="str">
        <f t="shared" ca="1" si="7"/>
        <v/>
      </c>
      <c r="BQ11" s="36"/>
    </row>
    <row r="12" spans="1:69" s="1" customFormat="1" ht="40.15" customHeight="1" x14ac:dyDescent="0.35">
      <c r="A12" s="10"/>
      <c r="B12" s="57" t="s">
        <v>60</v>
      </c>
      <c r="C12" s="53" t="s">
        <v>25</v>
      </c>
      <c r="D12" s="53" t="s">
        <v>66</v>
      </c>
      <c r="E12" s="54">
        <v>1</v>
      </c>
      <c r="F12" s="55">
        <v>45377</v>
      </c>
      <c r="G12" s="56">
        <v>1</v>
      </c>
      <c r="H12" s="56" t="s">
        <v>63</v>
      </c>
      <c r="I12" s="53"/>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Q12" s="141"/>
    </row>
    <row r="13" spans="1:69" s="1" customFormat="1" ht="40.15" customHeight="1" x14ac:dyDescent="0.35">
      <c r="A13" s="10"/>
      <c r="B13" s="57" t="s">
        <v>57</v>
      </c>
      <c r="C13" s="53" t="s">
        <v>25</v>
      </c>
      <c r="D13" s="53" t="s">
        <v>61</v>
      </c>
      <c r="E13" s="54">
        <v>1</v>
      </c>
      <c r="F13" s="55">
        <v>45378</v>
      </c>
      <c r="G13" s="56">
        <v>1</v>
      </c>
      <c r="H13" s="56" t="s">
        <v>63</v>
      </c>
      <c r="I13" s="53"/>
      <c r="J13" s="24" t="str">
        <f ca="1">IF(AND($C13="Goal",J$7&gt;=$F13,J$7&lt;=$F13+$G13-1),2,IF(AND($C13="Milestone",J$7&gt;=$F13,J$7&lt;=$F13+$G13-1),1,""))</f>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4"/>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5"/>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6"/>
        <v/>
      </c>
      <c r="BF13" s="24" t="str">
        <f t="shared" ca="1" si="7"/>
        <v/>
      </c>
      <c r="BG13" s="24" t="str">
        <f t="shared" ca="1" si="7"/>
        <v/>
      </c>
      <c r="BH13" s="24" t="str">
        <f t="shared" ca="1" si="7"/>
        <v/>
      </c>
      <c r="BI13" s="24" t="str">
        <f t="shared" ca="1" si="7"/>
        <v/>
      </c>
      <c r="BJ13" s="24" t="str">
        <f t="shared" ca="1" si="7"/>
        <v/>
      </c>
      <c r="BK13" s="24" t="str">
        <f t="shared" ca="1" si="7"/>
        <v/>
      </c>
      <c r="BL13" s="24" t="str">
        <f t="shared" ca="1" si="7"/>
        <v/>
      </c>
      <c r="BM13" s="24" t="str">
        <f t="shared" ca="1" si="7"/>
        <v/>
      </c>
    </row>
    <row r="14" spans="1:69" s="1" customFormat="1" ht="40.15" customHeight="1" x14ac:dyDescent="0.35">
      <c r="A14" s="10"/>
      <c r="B14" s="57" t="s">
        <v>58</v>
      </c>
      <c r="C14" s="53" t="s">
        <v>25</v>
      </c>
      <c r="D14" s="53" t="s">
        <v>62</v>
      </c>
      <c r="E14" s="54">
        <v>1</v>
      </c>
      <c r="F14" s="55">
        <v>45378</v>
      </c>
      <c r="G14" s="56">
        <v>2</v>
      </c>
      <c r="H14" s="56" t="s">
        <v>64</v>
      </c>
      <c r="I14" s="53"/>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row>
    <row r="15" spans="1:69" s="1" customFormat="1" ht="40.15" customHeight="1" x14ac:dyDescent="0.35">
      <c r="A15" s="10"/>
      <c r="B15" s="57" t="s">
        <v>67</v>
      </c>
      <c r="C15" s="53" t="s">
        <v>25</v>
      </c>
      <c r="D15" s="53" t="s">
        <v>62</v>
      </c>
      <c r="E15" s="54">
        <v>1</v>
      </c>
      <c r="F15" s="55">
        <v>45378</v>
      </c>
      <c r="G15" s="56">
        <v>1</v>
      </c>
      <c r="H15" s="56"/>
      <c r="I15" s="53"/>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row>
    <row r="16" spans="1:69" s="1" customFormat="1" ht="40.15" customHeight="1" x14ac:dyDescent="0.35">
      <c r="A16" s="10"/>
      <c r="B16" s="57" t="s">
        <v>59</v>
      </c>
      <c r="C16" s="53" t="s">
        <v>25</v>
      </c>
      <c r="D16" s="53" t="s">
        <v>62</v>
      </c>
      <c r="E16" s="54">
        <v>0.1</v>
      </c>
      <c r="F16" s="55">
        <v>45379</v>
      </c>
      <c r="G16" s="56">
        <v>1</v>
      </c>
      <c r="H16" s="56"/>
      <c r="I16" s="53"/>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row>
    <row r="17" spans="1:66" s="1" customFormat="1" ht="40.15" customHeight="1" x14ac:dyDescent="0.35">
      <c r="A17" s="10"/>
      <c r="B17" s="99" t="s">
        <v>40</v>
      </c>
      <c r="C17" s="53"/>
      <c r="D17" s="53"/>
      <c r="E17" s="54"/>
      <c r="F17" s="55"/>
      <c r="G17" s="56"/>
      <c r="H17" s="56"/>
      <c r="I17" s="53"/>
      <c r="J17" s="24" t="str">
        <f t="shared" ref="J17:J26" ca="1" si="8">IF(AND($C17="Goal",J$7&gt;=$F17,J$7&lt;=$F17+$G17-1),2,IF(AND($C17="Milestone",J$7&gt;=$F17,J$7&lt;=$F17+$G17-1),1,""))</f>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4"/>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5"/>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6"/>
        <v/>
      </c>
      <c r="BF17" s="24" t="str">
        <f t="shared" ca="1" si="7"/>
        <v/>
      </c>
      <c r="BG17" s="24" t="str">
        <f t="shared" ca="1" si="7"/>
        <v/>
      </c>
      <c r="BH17" s="24" t="str">
        <f t="shared" ca="1" si="7"/>
        <v/>
      </c>
      <c r="BI17" s="24" t="str">
        <f t="shared" ca="1" si="7"/>
        <v/>
      </c>
      <c r="BJ17" s="24" t="str">
        <f t="shared" ca="1" si="7"/>
        <v/>
      </c>
      <c r="BK17" s="24" t="str">
        <f t="shared" ca="1" si="7"/>
        <v/>
      </c>
      <c r="BL17" s="24" t="str">
        <f t="shared" ca="1" si="7"/>
        <v/>
      </c>
      <c r="BM17" s="24" t="str">
        <f t="shared" ca="1" si="7"/>
        <v/>
      </c>
    </row>
    <row r="18" spans="1:66" s="1" customFormat="1" ht="40.15" customHeight="1" x14ac:dyDescent="0.35">
      <c r="A18" s="10"/>
      <c r="B18" s="57" t="s">
        <v>46</v>
      </c>
      <c r="C18" s="53" t="s">
        <v>25</v>
      </c>
      <c r="D18" s="53" t="s">
        <v>62</v>
      </c>
      <c r="E18" s="54"/>
      <c r="F18" s="55"/>
      <c r="G18" s="56"/>
      <c r="H18" s="56"/>
      <c r="I18" s="53"/>
      <c r="J18" s="24" t="str">
        <f t="shared" ca="1" si="8"/>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4"/>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5"/>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6"/>
        <v/>
      </c>
      <c r="BF18" s="24" t="str">
        <f t="shared" ca="1" si="7"/>
        <v/>
      </c>
      <c r="BG18" s="24" t="str">
        <f t="shared" ca="1" si="7"/>
        <v/>
      </c>
      <c r="BH18" s="24" t="str">
        <f t="shared" ca="1" si="7"/>
        <v/>
      </c>
      <c r="BI18" s="24" t="str">
        <f t="shared" ca="1" si="7"/>
        <v/>
      </c>
      <c r="BJ18" s="24" t="str">
        <f t="shared" ca="1" si="7"/>
        <v/>
      </c>
      <c r="BK18" s="24" t="str">
        <f t="shared" ca="1" si="7"/>
        <v/>
      </c>
      <c r="BL18" s="24" t="str">
        <f t="shared" ca="1" si="7"/>
        <v/>
      </c>
      <c r="BM18" s="24" t="str">
        <f t="shared" ca="1" si="7"/>
        <v/>
      </c>
    </row>
    <row r="19" spans="1:66" s="1" customFormat="1" ht="40.15" customHeight="1" x14ac:dyDescent="0.35">
      <c r="A19" s="9"/>
      <c r="B19" s="57" t="s">
        <v>47</v>
      </c>
      <c r="C19" s="53" t="s">
        <v>25</v>
      </c>
      <c r="D19" s="53"/>
      <c r="E19" s="54"/>
      <c r="F19" s="55"/>
      <c r="G19" s="56"/>
      <c r="H19" s="56"/>
      <c r="I19" s="53"/>
      <c r="J19" s="24" t="str">
        <f t="shared" ca="1" si="8"/>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4"/>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5"/>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6"/>
        <v/>
      </c>
      <c r="BF19" s="24" t="str">
        <f t="shared" ca="1" si="7"/>
        <v/>
      </c>
      <c r="BG19" s="24" t="str">
        <f t="shared" ca="1" si="7"/>
        <v/>
      </c>
      <c r="BH19" s="24" t="str">
        <f t="shared" ca="1" si="7"/>
        <v/>
      </c>
      <c r="BI19" s="24" t="str">
        <f t="shared" ca="1" si="7"/>
        <v/>
      </c>
      <c r="BJ19" s="24" t="str">
        <f t="shared" ca="1" si="7"/>
        <v/>
      </c>
      <c r="BK19" s="24" t="str">
        <f t="shared" ca="1" si="7"/>
        <v/>
      </c>
      <c r="BL19" s="24" t="str">
        <f t="shared" ca="1" si="7"/>
        <v/>
      </c>
      <c r="BM19" s="24" t="str">
        <f t="shared" ca="1" si="7"/>
        <v/>
      </c>
    </row>
    <row r="20" spans="1:66" s="1" customFormat="1" ht="40.15" customHeight="1" x14ac:dyDescent="0.35">
      <c r="A20" s="9"/>
      <c r="B20" s="57" t="s">
        <v>48</v>
      </c>
      <c r="C20" s="53" t="s">
        <v>25</v>
      </c>
      <c r="D20" s="53"/>
      <c r="E20" s="54"/>
      <c r="F20" s="55"/>
      <c r="G20" s="56"/>
      <c r="H20" s="56"/>
      <c r="I20" s="53"/>
      <c r="J20" s="24" t="str">
        <f t="shared" ca="1" si="8"/>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4"/>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5"/>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6"/>
        <v/>
      </c>
      <c r="BF20" s="24" t="str">
        <f t="shared" ca="1" si="7"/>
        <v/>
      </c>
      <c r="BG20" s="24" t="str">
        <f t="shared" ca="1" si="7"/>
        <v/>
      </c>
      <c r="BH20" s="24" t="str">
        <f t="shared" ca="1" si="7"/>
        <v/>
      </c>
      <c r="BI20" s="24" t="str">
        <f t="shared" ca="1" si="7"/>
        <v/>
      </c>
      <c r="BJ20" s="24" t="str">
        <f t="shared" ca="1" si="7"/>
        <v/>
      </c>
      <c r="BK20" s="24" t="str">
        <f t="shared" ca="1" si="7"/>
        <v/>
      </c>
      <c r="BL20" s="24" t="str">
        <f t="shared" ca="1" si="7"/>
        <v/>
      </c>
      <c r="BM20" s="24" t="str">
        <f t="shared" ca="1" si="7"/>
        <v/>
      </c>
    </row>
    <row r="21" spans="1:66" s="1" customFormat="1" ht="40.15" customHeight="1" x14ac:dyDescent="0.35">
      <c r="A21" s="9"/>
      <c r="B21" s="57" t="s">
        <v>49</v>
      </c>
      <c r="C21" s="53" t="s">
        <v>25</v>
      </c>
      <c r="D21" s="53" t="s">
        <v>68</v>
      </c>
      <c r="E21" s="54"/>
      <c r="F21" s="55"/>
      <c r="G21" s="56"/>
      <c r="H21" s="56"/>
      <c r="I21" s="53"/>
      <c r="J21" s="24" t="str">
        <f t="shared" ca="1" si="8"/>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t="str">
        <f t="shared" ca="1" si="4"/>
        <v/>
      </c>
      <c r="X21" s="24" t="str">
        <f t="shared" ca="1" si="4"/>
        <v/>
      </c>
      <c r="Y21" s="24" t="str">
        <f t="shared" ca="1" si="4"/>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5"/>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6"/>
        <v/>
      </c>
      <c r="BF21" s="24" t="str">
        <f t="shared" ca="1" si="7"/>
        <v/>
      </c>
      <c r="BG21" s="24" t="str">
        <f t="shared" ca="1" si="7"/>
        <v/>
      </c>
      <c r="BH21" s="24" t="str">
        <f t="shared" ca="1" si="7"/>
        <v/>
      </c>
      <c r="BI21" s="24" t="str">
        <f t="shared" ca="1" si="7"/>
        <v/>
      </c>
      <c r="BJ21" s="24" t="str">
        <f t="shared" ca="1" si="7"/>
        <v/>
      </c>
      <c r="BK21" s="24" t="str">
        <f t="shared" ca="1" si="7"/>
        <v/>
      </c>
      <c r="BL21" s="24" t="str">
        <f t="shared" ca="1" si="7"/>
        <v/>
      </c>
      <c r="BM21" s="24" t="str">
        <f t="shared" ca="1" si="7"/>
        <v/>
      </c>
    </row>
    <row r="22" spans="1:66" s="1" customFormat="1" ht="40.15" customHeight="1" x14ac:dyDescent="0.35">
      <c r="A22" s="9"/>
      <c r="B22" s="99" t="s">
        <v>42</v>
      </c>
      <c r="C22" s="53"/>
      <c r="D22" s="53"/>
      <c r="E22" s="54"/>
      <c r="F22" s="55"/>
      <c r="G22" s="56"/>
      <c r="H22" s="56"/>
      <c r="I22" s="53"/>
      <c r="J22" s="24" t="str">
        <f t="shared" ca="1" si="8"/>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4"/>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5"/>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6"/>
        <v/>
      </c>
      <c r="BF22" s="24" t="str">
        <f t="shared" ca="1" si="7"/>
        <v/>
      </c>
      <c r="BG22" s="24" t="str">
        <f t="shared" ca="1" si="7"/>
        <v/>
      </c>
      <c r="BH22" s="24" t="str">
        <f t="shared" ca="1" si="7"/>
        <v/>
      </c>
      <c r="BI22" s="24" t="str">
        <f t="shared" ca="1" si="7"/>
        <v/>
      </c>
      <c r="BJ22" s="24" t="str">
        <f t="shared" ca="1" si="7"/>
        <v/>
      </c>
      <c r="BK22" s="24" t="str">
        <f t="shared" ca="1" si="7"/>
        <v/>
      </c>
      <c r="BL22" s="24" t="str">
        <f t="shared" ca="1" si="7"/>
        <v/>
      </c>
      <c r="BM22" s="24" t="str">
        <f t="shared" ca="1" si="7"/>
        <v/>
      </c>
    </row>
    <row r="23" spans="1:66" s="1" customFormat="1" ht="40.15" customHeight="1" x14ac:dyDescent="0.35">
      <c r="A23" s="9"/>
      <c r="B23" s="57" t="s">
        <v>65</v>
      </c>
      <c r="C23" s="53" t="s">
        <v>25</v>
      </c>
      <c r="D23" s="53" t="s">
        <v>66</v>
      </c>
      <c r="E23" s="54">
        <v>0</v>
      </c>
      <c r="F23" s="55">
        <v>45379</v>
      </c>
      <c r="G23" s="56">
        <v>1</v>
      </c>
      <c r="H23" s="56"/>
      <c r="I23" s="53"/>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row>
    <row r="24" spans="1:66" s="1" customFormat="1" ht="40.15" customHeight="1" x14ac:dyDescent="0.35">
      <c r="A24" s="9"/>
      <c r="B24" s="57" t="s">
        <v>50</v>
      </c>
      <c r="C24" s="53" t="s">
        <v>25</v>
      </c>
      <c r="D24" s="53"/>
      <c r="E24" s="54"/>
      <c r="F24" s="55"/>
      <c r="G24" s="56"/>
      <c r="H24" s="56"/>
      <c r="I24" s="53"/>
      <c r="J24" s="24" t="str">
        <f t="shared" ca="1" si="8"/>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4"/>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5"/>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6"/>
        <v/>
      </c>
      <c r="BF24" s="24" t="str">
        <f t="shared" ca="1" si="7"/>
        <v/>
      </c>
      <c r="BG24" s="24" t="str">
        <f t="shared" ca="1" si="7"/>
        <v/>
      </c>
      <c r="BH24" s="24" t="str">
        <f t="shared" ca="1" si="7"/>
        <v/>
      </c>
      <c r="BI24" s="24" t="str">
        <f t="shared" ca="1" si="7"/>
        <v/>
      </c>
      <c r="BJ24" s="24" t="str">
        <f t="shared" ca="1" si="7"/>
        <v/>
      </c>
      <c r="BK24" s="24" t="str">
        <f t="shared" ca="1" si="7"/>
        <v/>
      </c>
      <c r="BL24" s="24" t="str">
        <f t="shared" ca="1" si="7"/>
        <v/>
      </c>
      <c r="BM24" s="24" t="str">
        <f t="shared" ca="1" si="7"/>
        <v/>
      </c>
    </row>
    <row r="25" spans="1:66" s="1" customFormat="1" ht="40.15" customHeight="1" x14ac:dyDescent="0.35">
      <c r="A25" s="9"/>
      <c r="B25" s="57" t="s">
        <v>51</v>
      </c>
      <c r="C25" s="53" t="s">
        <v>25</v>
      </c>
      <c r="D25" s="53"/>
      <c r="E25" s="54"/>
      <c r="F25" s="55"/>
      <c r="G25" s="56"/>
      <c r="H25" s="56"/>
      <c r="I25" s="53"/>
      <c r="J25" s="24" t="str">
        <f t="shared" ca="1" si="8"/>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4"/>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5"/>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6"/>
        <v/>
      </c>
      <c r="BF25" s="24" t="str">
        <f t="shared" ca="1" si="7"/>
        <v/>
      </c>
      <c r="BG25" s="24" t="str">
        <f t="shared" ca="1" si="7"/>
        <v/>
      </c>
      <c r="BH25" s="24" t="str">
        <f t="shared" ca="1" si="7"/>
        <v/>
      </c>
      <c r="BI25" s="24" t="str">
        <f t="shared" ca="1" si="7"/>
        <v/>
      </c>
      <c r="BJ25" s="24" t="str">
        <f t="shared" ca="1" si="7"/>
        <v/>
      </c>
      <c r="BK25" s="24" t="str">
        <f t="shared" ca="1" si="7"/>
        <v/>
      </c>
      <c r="BL25" s="24" t="str">
        <f t="shared" ca="1" si="7"/>
        <v/>
      </c>
      <c r="BM25" s="24" t="str">
        <f t="shared" ca="1" si="7"/>
        <v/>
      </c>
    </row>
    <row r="26" spans="1:66" s="1" customFormat="1" ht="40.15" customHeight="1" x14ac:dyDescent="0.35">
      <c r="A26" s="9"/>
      <c r="B26" s="57" t="s">
        <v>52</v>
      </c>
      <c r="C26" s="53" t="s">
        <v>25</v>
      </c>
      <c r="D26" s="53"/>
      <c r="E26" s="54"/>
      <c r="F26" s="55"/>
      <c r="G26" s="56"/>
      <c r="H26" s="56"/>
      <c r="I26" s="53"/>
      <c r="J26" s="24" t="str">
        <f t="shared" ca="1" si="8"/>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4"/>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ca="1" si="5"/>
        <v/>
      </c>
      <c r="AO26" s="24" t="str">
        <f t="shared" ref="AO26:BD32" ca="1" si="9">IF(AND($C26="Goal",AO$7&gt;=$F26,AO$7&lt;=$F26+$G26-1),2,IF(AND($C26="Milestone",AO$7&gt;=$F26,AO$7&lt;=$F26+$G26-1),1,""))</f>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ca="1" si="6"/>
        <v/>
      </c>
      <c r="BE26" s="24" t="str">
        <f t="shared" ref="BE26:BM32" ca="1" si="10">IF(AND($C26="Goal",BE$7&gt;=$F26,BE$7&lt;=$F26+$G26-1),2,IF(AND($C26="Milestone",BE$7&gt;=$F26,BE$7&lt;=$F26+$G26-1),1,""))</f>
        <v/>
      </c>
      <c r="BF26" s="24" t="str">
        <f t="shared" ca="1" si="7"/>
        <v/>
      </c>
      <c r="BG26" s="24" t="str">
        <f t="shared" ca="1" si="7"/>
        <v/>
      </c>
      <c r="BH26" s="24" t="str">
        <f t="shared" ca="1" si="7"/>
        <v/>
      </c>
      <c r="BI26" s="24" t="str">
        <f t="shared" ca="1" si="7"/>
        <v/>
      </c>
      <c r="BJ26" s="24" t="str">
        <f t="shared" ca="1" si="7"/>
        <v/>
      </c>
      <c r="BK26" s="24" t="str">
        <f t="shared" ca="1" si="7"/>
        <v/>
      </c>
      <c r="BL26" s="24" t="str">
        <f t="shared" ca="1" si="7"/>
        <v/>
      </c>
      <c r="BM26" s="24" t="str">
        <f t="shared" ca="1" si="7"/>
        <v/>
      </c>
    </row>
    <row r="27" spans="1:66" s="1" customFormat="1" ht="40.15" customHeight="1" x14ac:dyDescent="0.35">
      <c r="A27" s="9"/>
      <c r="B27" s="99" t="s">
        <v>43</v>
      </c>
      <c r="C27" s="53"/>
      <c r="D27" s="53"/>
      <c r="E27" s="54"/>
      <c r="F27" s="55"/>
      <c r="G27" s="56"/>
      <c r="H27" s="56"/>
      <c r="I27" s="53"/>
      <c r="J27" s="24" t="str">
        <f t="shared" ref="J27:Y32" ca="1" si="11">IF(AND($C27="Goal",J$7&gt;=$F27,J$7&lt;=$F27+$G27-1),2,IF(AND($C27="Milestone",J$7&gt;=$F27,J$7&lt;=$F27+$G27-1),1,""))</f>
        <v/>
      </c>
      <c r="K27" s="24" t="str">
        <f t="shared" ca="1" si="11"/>
        <v/>
      </c>
      <c r="L27" s="24" t="str">
        <f t="shared" ca="1" si="11"/>
        <v/>
      </c>
      <c r="M27" s="24" t="str">
        <f t="shared" ca="1" si="11"/>
        <v/>
      </c>
      <c r="N27" s="24" t="str">
        <f t="shared" ca="1" si="11"/>
        <v/>
      </c>
      <c r="O27" s="24" t="str">
        <f t="shared" ca="1" si="11"/>
        <v/>
      </c>
      <c r="P27" s="24" t="str">
        <f t="shared" ca="1" si="11"/>
        <v/>
      </c>
      <c r="Q27" s="24" t="str">
        <f t="shared" ca="1" si="11"/>
        <v/>
      </c>
      <c r="R27" s="24" t="str">
        <f t="shared" ca="1" si="11"/>
        <v/>
      </c>
      <c r="S27" s="24" t="str">
        <f t="shared" ca="1" si="11"/>
        <v/>
      </c>
      <c r="T27" s="24" t="str">
        <f t="shared" ca="1" si="11"/>
        <v/>
      </c>
      <c r="U27" s="24" t="str">
        <f t="shared" ca="1" si="11"/>
        <v/>
      </c>
      <c r="V27" s="24" t="str">
        <f t="shared" ca="1" si="11"/>
        <v/>
      </c>
      <c r="W27" s="24" t="str">
        <f t="shared" ca="1" si="11"/>
        <v/>
      </c>
      <c r="X27" s="24" t="str">
        <f t="shared" ca="1" si="11"/>
        <v/>
      </c>
      <c r="Y27" s="24" t="str">
        <f t="shared" ca="1" si="11"/>
        <v/>
      </c>
      <c r="Z27" s="24" t="str">
        <f t="shared" ref="Z27:AN32" ca="1" si="12">IF(AND($C27="Goal",Z$7&gt;=$F27,Z$7&lt;=$F27+$G27-1),2,IF(AND($C27="Milestone",Z$7&gt;=$F27,Z$7&lt;=$F27+$G27-1),1,""))</f>
        <v/>
      </c>
      <c r="AA27" s="24" t="str">
        <f t="shared" ca="1" si="12"/>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2"/>
        <v/>
      </c>
      <c r="AM27" s="24" t="str">
        <f t="shared" ca="1" si="12"/>
        <v/>
      </c>
      <c r="AN27" s="24" t="str">
        <f t="shared" ca="1" si="12"/>
        <v/>
      </c>
      <c r="AO27" s="24" t="str">
        <f t="shared" ca="1" si="9"/>
        <v/>
      </c>
      <c r="AP27" s="24" t="str">
        <f t="shared" ca="1" si="9"/>
        <v/>
      </c>
      <c r="AQ27" s="24" t="str">
        <f t="shared" ca="1" si="9"/>
        <v/>
      </c>
      <c r="AR27" s="24" t="str">
        <f t="shared" ca="1" si="9"/>
        <v/>
      </c>
      <c r="AS27" s="24" t="str">
        <f t="shared" ca="1" si="9"/>
        <v/>
      </c>
      <c r="AT27" s="24" t="str">
        <f t="shared" ca="1" si="9"/>
        <v/>
      </c>
      <c r="AU27" s="24" t="str">
        <f t="shared" ca="1" si="9"/>
        <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9"/>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c r="BM27" s="24" t="str">
        <f t="shared" ca="1" si="10"/>
        <v/>
      </c>
    </row>
    <row r="28" spans="1:66" s="1" customFormat="1" ht="40.15" customHeight="1" x14ac:dyDescent="0.35">
      <c r="A28" s="9"/>
      <c r="B28" s="57" t="s">
        <v>53</v>
      </c>
      <c r="C28" s="53" t="s">
        <v>25</v>
      </c>
      <c r="D28" s="53"/>
      <c r="E28" s="54"/>
      <c r="F28" s="55"/>
      <c r="G28" s="56"/>
      <c r="H28" s="56"/>
      <c r="I28" s="53"/>
      <c r="J28" s="24" t="str">
        <f t="shared" ca="1" si="11"/>
        <v/>
      </c>
      <c r="K28" s="24" t="str">
        <f t="shared" ca="1" si="11"/>
        <v/>
      </c>
      <c r="L28" s="24" t="str">
        <f t="shared" ca="1" si="11"/>
        <v/>
      </c>
      <c r="M28" s="24" t="str">
        <f t="shared" ca="1" si="11"/>
        <v/>
      </c>
      <c r="N28" s="24" t="str">
        <f t="shared" ca="1" si="11"/>
        <v/>
      </c>
      <c r="O28" s="24" t="str">
        <f t="shared" ca="1" si="11"/>
        <v/>
      </c>
      <c r="P28" s="24" t="str">
        <f t="shared" ca="1" si="11"/>
        <v/>
      </c>
      <c r="Q28" s="24" t="str">
        <f t="shared" ca="1" si="11"/>
        <v/>
      </c>
      <c r="R28" s="24" t="str">
        <f t="shared" ca="1" si="11"/>
        <v/>
      </c>
      <c r="S28" s="24" t="str">
        <f t="shared" ca="1" si="11"/>
        <v/>
      </c>
      <c r="T28" s="24" t="str">
        <f t="shared" ca="1" si="11"/>
        <v/>
      </c>
      <c r="U28" s="24" t="str">
        <f t="shared" ca="1" si="11"/>
        <v/>
      </c>
      <c r="V28" s="24" t="str">
        <f t="shared" ca="1" si="11"/>
        <v/>
      </c>
      <c r="W28" s="24" t="str">
        <f t="shared" ca="1" si="11"/>
        <v/>
      </c>
      <c r="X28" s="24" t="str">
        <f t="shared" ca="1" si="11"/>
        <v/>
      </c>
      <c r="Y28" s="24" t="str">
        <f t="shared" ca="1" si="11"/>
        <v/>
      </c>
      <c r="Z28" s="24" t="str">
        <f t="shared" ca="1" si="12"/>
        <v/>
      </c>
      <c r="AA28" s="24" t="str">
        <f t="shared" ca="1" si="12"/>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2"/>
        <v/>
      </c>
      <c r="AM28" s="24" t="str">
        <f t="shared" ca="1" si="12"/>
        <v/>
      </c>
      <c r="AN28" s="24" t="str">
        <f t="shared" ca="1" si="12"/>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9"/>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c r="BM28" s="24" t="str">
        <f t="shared" ca="1" si="10"/>
        <v/>
      </c>
    </row>
    <row r="29" spans="1:66" s="1" customFormat="1" ht="40.15" customHeight="1" x14ac:dyDescent="0.35">
      <c r="A29" s="9"/>
      <c r="B29" s="57" t="s">
        <v>54</v>
      </c>
      <c r="C29" s="53" t="s">
        <v>25</v>
      </c>
      <c r="D29" s="53"/>
      <c r="E29" s="54"/>
      <c r="F29" s="55"/>
      <c r="G29" s="56"/>
      <c r="H29" s="56"/>
      <c r="I29" s="53"/>
      <c r="J29" s="24" t="str">
        <f t="shared" ca="1" si="11"/>
        <v/>
      </c>
      <c r="K29" s="24" t="str">
        <f t="shared" ca="1" si="11"/>
        <v/>
      </c>
      <c r="L29" s="24" t="str">
        <f t="shared" ca="1" si="11"/>
        <v/>
      </c>
      <c r="M29" s="24" t="str">
        <f t="shared" ca="1" si="11"/>
        <v/>
      </c>
      <c r="N29" s="24" t="str">
        <f t="shared" ca="1" si="11"/>
        <v/>
      </c>
      <c r="O29" s="24" t="str">
        <f t="shared" ca="1" si="11"/>
        <v/>
      </c>
      <c r="P29" s="24" t="str">
        <f t="shared" ca="1" si="11"/>
        <v/>
      </c>
      <c r="Q29" s="24" t="str">
        <f t="shared" ca="1" si="11"/>
        <v/>
      </c>
      <c r="R29" s="24" t="str">
        <f t="shared" ca="1" si="11"/>
        <v/>
      </c>
      <c r="S29" s="24" t="str">
        <f t="shared" ca="1" si="11"/>
        <v/>
      </c>
      <c r="T29" s="24" t="str">
        <f t="shared" ca="1" si="11"/>
        <v/>
      </c>
      <c r="U29" s="24" t="str">
        <f t="shared" ca="1" si="11"/>
        <v/>
      </c>
      <c r="V29" s="24" t="str">
        <f t="shared" ca="1" si="11"/>
        <v/>
      </c>
      <c r="W29" s="24" t="str">
        <f t="shared" ca="1" si="11"/>
        <v/>
      </c>
      <c r="X29" s="24" t="str">
        <f t="shared" ca="1" si="11"/>
        <v/>
      </c>
      <c r="Y29" s="24" t="str">
        <f t="shared" ca="1" si="11"/>
        <v/>
      </c>
      <c r="Z29" s="24" t="str">
        <f t="shared" ca="1" si="12"/>
        <v/>
      </c>
      <c r="AA29" s="24" t="str">
        <f t="shared" ca="1" si="12"/>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2"/>
        <v/>
      </c>
      <c r="AM29" s="24" t="str">
        <f t="shared" ca="1" si="12"/>
        <v/>
      </c>
      <c r="AN29" s="24" t="str">
        <f t="shared" ca="1" si="12"/>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9"/>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c r="BM29" s="24" t="str">
        <f t="shared" ca="1" si="10"/>
        <v/>
      </c>
    </row>
    <row r="30" spans="1:66" s="1" customFormat="1" ht="40.15" customHeight="1" x14ac:dyDescent="0.35">
      <c r="A30" s="9"/>
      <c r="B30" s="99" t="s">
        <v>45</v>
      </c>
      <c r="C30" s="53"/>
      <c r="D30" s="53"/>
      <c r="E30" s="54"/>
      <c r="F30" s="55"/>
      <c r="G30" s="56"/>
      <c r="H30" s="56"/>
      <c r="I30" s="53"/>
      <c r="J30" s="24" t="str">
        <f t="shared" ca="1" si="11"/>
        <v/>
      </c>
      <c r="K30" s="24" t="str">
        <f t="shared" ca="1" si="11"/>
        <v/>
      </c>
      <c r="L30" s="24" t="str">
        <f t="shared" ca="1" si="11"/>
        <v/>
      </c>
      <c r="M30" s="24" t="str">
        <f t="shared" ca="1" si="11"/>
        <v/>
      </c>
      <c r="N30" s="24" t="str">
        <f t="shared" ca="1" si="11"/>
        <v/>
      </c>
      <c r="O30" s="24" t="str">
        <f t="shared" ca="1" si="11"/>
        <v/>
      </c>
      <c r="P30" s="24" t="str">
        <f t="shared" ca="1" si="11"/>
        <v/>
      </c>
      <c r="Q30" s="24" t="str">
        <f t="shared" ca="1" si="11"/>
        <v/>
      </c>
      <c r="R30" s="24" t="str">
        <f t="shared" ca="1" si="11"/>
        <v/>
      </c>
      <c r="S30" s="24" t="str">
        <f t="shared" ca="1" si="11"/>
        <v/>
      </c>
      <c r="T30" s="24" t="str">
        <f t="shared" ca="1" si="11"/>
        <v/>
      </c>
      <c r="U30" s="24" t="str">
        <f t="shared" ca="1" si="11"/>
        <v/>
      </c>
      <c r="V30" s="24" t="str">
        <f t="shared" ca="1" si="11"/>
        <v/>
      </c>
      <c r="W30" s="24" t="str">
        <f t="shared" ca="1" si="11"/>
        <v/>
      </c>
      <c r="X30" s="24" t="str">
        <f t="shared" ca="1" si="11"/>
        <v/>
      </c>
      <c r="Y30" s="24" t="str">
        <f t="shared" ca="1" si="11"/>
        <v/>
      </c>
      <c r="Z30" s="24" t="str">
        <f t="shared" ca="1" si="12"/>
        <v/>
      </c>
      <c r="AA30" s="24" t="str">
        <f t="shared" ca="1" si="12"/>
        <v/>
      </c>
      <c r="AB30" s="24" t="str">
        <f t="shared" ca="1" si="12"/>
        <v/>
      </c>
      <c r="AC30" s="24" t="str">
        <f t="shared" ca="1" si="12"/>
        <v/>
      </c>
      <c r="AD30" s="24" t="str">
        <f t="shared" ca="1" si="12"/>
        <v/>
      </c>
      <c r="AE30" s="24" t="str">
        <f t="shared" ca="1" si="12"/>
        <v/>
      </c>
      <c r="AF30" s="24" t="str">
        <f t="shared" ca="1" si="12"/>
        <v/>
      </c>
      <c r="AG30" s="24" t="str">
        <f t="shared" ca="1" si="12"/>
        <v/>
      </c>
      <c r="AH30" s="24" t="str">
        <f t="shared" ca="1" si="12"/>
        <v/>
      </c>
      <c r="AI30" s="24" t="str">
        <f t="shared" ca="1" si="12"/>
        <v/>
      </c>
      <c r="AJ30" s="24" t="str">
        <f t="shared" ca="1" si="12"/>
        <v/>
      </c>
      <c r="AK30" s="24" t="str">
        <f t="shared" ca="1" si="12"/>
        <v/>
      </c>
      <c r="AL30" s="24" t="str">
        <f t="shared" ca="1" si="12"/>
        <v/>
      </c>
      <c r="AM30" s="24" t="str">
        <f t="shared" ca="1" si="12"/>
        <v/>
      </c>
      <c r="AN30" s="24" t="str">
        <f t="shared" ca="1" si="12"/>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9"/>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c r="BM30" s="24" t="str">
        <f t="shared" ca="1" si="10"/>
        <v/>
      </c>
      <c r="BN30" s="81"/>
    </row>
    <row r="31" spans="1:66" s="1" customFormat="1" ht="40.15" customHeight="1" x14ac:dyDescent="0.35">
      <c r="A31" s="9"/>
      <c r="B31" s="57" t="s">
        <v>55</v>
      </c>
      <c r="C31" s="53" t="s">
        <v>25</v>
      </c>
      <c r="D31" s="53"/>
      <c r="E31" s="54"/>
      <c r="F31" s="55"/>
      <c r="G31" s="56"/>
      <c r="H31" s="56"/>
      <c r="I31" s="53"/>
      <c r="J31" s="24" t="str">
        <f t="shared" ca="1" si="11"/>
        <v/>
      </c>
      <c r="K31" s="24" t="str">
        <f t="shared" ca="1" si="11"/>
        <v/>
      </c>
      <c r="L31" s="24" t="str">
        <f t="shared" ca="1" si="11"/>
        <v/>
      </c>
      <c r="M31" s="24" t="str">
        <f t="shared" ca="1" si="11"/>
        <v/>
      </c>
      <c r="N31" s="24" t="str">
        <f t="shared" ca="1" si="11"/>
        <v/>
      </c>
      <c r="O31" s="24" t="str">
        <f t="shared" ca="1" si="11"/>
        <v/>
      </c>
      <c r="P31" s="24" t="str">
        <f t="shared" ca="1" si="11"/>
        <v/>
      </c>
      <c r="Q31" s="24" t="str">
        <f t="shared" ca="1" si="11"/>
        <v/>
      </c>
      <c r="R31" s="24" t="str">
        <f t="shared" ca="1" si="11"/>
        <v/>
      </c>
      <c r="S31" s="24" t="str">
        <f t="shared" ca="1" si="11"/>
        <v/>
      </c>
      <c r="T31" s="24" t="str">
        <f t="shared" ca="1" si="11"/>
        <v/>
      </c>
      <c r="U31" s="24" t="str">
        <f t="shared" ca="1" si="11"/>
        <v/>
      </c>
      <c r="V31" s="24" t="str">
        <f t="shared" ca="1" si="11"/>
        <v/>
      </c>
      <c r="W31" s="24" t="str">
        <f t="shared" ca="1" si="11"/>
        <v/>
      </c>
      <c r="X31" s="24" t="str">
        <f t="shared" ca="1" si="11"/>
        <v/>
      </c>
      <c r="Y31" s="24" t="str">
        <f t="shared" ca="1" si="11"/>
        <v/>
      </c>
      <c r="Z31" s="24" t="str">
        <f t="shared" ca="1" si="12"/>
        <v/>
      </c>
      <c r="AA31" s="24" t="str">
        <f t="shared" ca="1" si="12"/>
        <v/>
      </c>
      <c r="AB31" s="24" t="str">
        <f t="shared" ca="1" si="12"/>
        <v/>
      </c>
      <c r="AC31" s="24" t="str">
        <f t="shared" ca="1" si="12"/>
        <v/>
      </c>
      <c r="AD31" s="24" t="str">
        <f t="shared" ca="1" si="12"/>
        <v/>
      </c>
      <c r="AE31" s="24" t="str">
        <f t="shared" ca="1" si="12"/>
        <v/>
      </c>
      <c r="AF31" s="24" t="str">
        <f t="shared" ca="1" si="12"/>
        <v/>
      </c>
      <c r="AG31" s="24" t="str">
        <f t="shared" ca="1" si="12"/>
        <v/>
      </c>
      <c r="AH31" s="24" t="str">
        <f t="shared" ca="1" si="12"/>
        <v/>
      </c>
      <c r="AI31" s="24" t="str">
        <f t="shared" ca="1" si="12"/>
        <v/>
      </c>
      <c r="AJ31" s="24" t="str">
        <f t="shared" ca="1" si="12"/>
        <v/>
      </c>
      <c r="AK31" s="24" t="str">
        <f t="shared" ca="1" si="12"/>
        <v/>
      </c>
      <c r="AL31" s="24" t="str">
        <f t="shared" ca="1" si="12"/>
        <v/>
      </c>
      <c r="AM31" s="24" t="str">
        <f t="shared" ca="1" si="12"/>
        <v/>
      </c>
      <c r="AN31" s="24" t="str">
        <f t="shared" ca="1" si="12"/>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9"/>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c r="BM31" s="24" t="str">
        <f t="shared" ca="1" si="10"/>
        <v/>
      </c>
      <c r="BN31" s="141"/>
    </row>
    <row r="32" spans="1:66" s="1" customFormat="1" ht="40.15" customHeight="1" x14ac:dyDescent="0.35">
      <c r="A32" s="9"/>
      <c r="B32" s="57" t="s">
        <v>56</v>
      </c>
      <c r="C32" s="53" t="s">
        <v>25</v>
      </c>
      <c r="D32" s="53"/>
      <c r="E32" s="54"/>
      <c r="F32" s="55"/>
      <c r="G32" s="56"/>
      <c r="H32" s="56"/>
      <c r="I32" s="53"/>
      <c r="J32" s="24" t="str">
        <f t="shared" ca="1" si="11"/>
        <v/>
      </c>
      <c r="K32" s="24" t="str">
        <f t="shared" ca="1" si="11"/>
        <v/>
      </c>
      <c r="L32" s="24" t="str">
        <f t="shared" ca="1" si="11"/>
        <v/>
      </c>
      <c r="M32" s="24" t="str">
        <f t="shared" ca="1" si="11"/>
        <v/>
      </c>
      <c r="N32" s="24" t="str">
        <f t="shared" ca="1" si="11"/>
        <v/>
      </c>
      <c r="O32" s="24" t="str">
        <f t="shared" ca="1" si="11"/>
        <v/>
      </c>
      <c r="P32" s="24" t="str">
        <f t="shared" ca="1" si="11"/>
        <v/>
      </c>
      <c r="Q32" s="24" t="str">
        <f t="shared" ca="1" si="11"/>
        <v/>
      </c>
      <c r="R32" s="24" t="str">
        <f t="shared" ca="1" si="11"/>
        <v/>
      </c>
      <c r="S32" s="24" t="str">
        <f t="shared" ca="1" si="11"/>
        <v/>
      </c>
      <c r="T32" s="24" t="str">
        <f t="shared" ca="1" si="11"/>
        <v/>
      </c>
      <c r="U32" s="24" t="str">
        <f t="shared" ca="1" si="11"/>
        <v/>
      </c>
      <c r="V32" s="24" t="str">
        <f t="shared" ca="1" si="11"/>
        <v/>
      </c>
      <c r="W32" s="24" t="str">
        <f t="shared" ca="1" si="11"/>
        <v/>
      </c>
      <c r="X32" s="24" t="str">
        <f t="shared" ca="1" si="11"/>
        <v/>
      </c>
      <c r="Y32" s="24" t="str">
        <f t="shared" ca="1" si="11"/>
        <v/>
      </c>
      <c r="Z32" s="24" t="str">
        <f t="shared" ca="1" si="12"/>
        <v/>
      </c>
      <c r="AA32" s="24" t="str">
        <f t="shared" ca="1" si="12"/>
        <v/>
      </c>
      <c r="AB32" s="24" t="str">
        <f t="shared" ca="1" si="12"/>
        <v/>
      </c>
      <c r="AC32" s="24" t="str">
        <f t="shared" ca="1" si="12"/>
        <v/>
      </c>
      <c r="AD32" s="24" t="str">
        <f t="shared" ca="1" si="12"/>
        <v/>
      </c>
      <c r="AE32" s="24" t="str">
        <f t="shared" ca="1" si="12"/>
        <v/>
      </c>
      <c r="AF32" s="24" t="str">
        <f t="shared" ca="1" si="12"/>
        <v/>
      </c>
      <c r="AG32" s="24" t="str">
        <f t="shared" ca="1" si="12"/>
        <v/>
      </c>
      <c r="AH32" s="24" t="str">
        <f t="shared" ca="1" si="12"/>
        <v/>
      </c>
      <c r="AI32" s="24" t="str">
        <f t="shared" ca="1" si="12"/>
        <v/>
      </c>
      <c r="AJ32" s="24" t="str">
        <f t="shared" ca="1" si="12"/>
        <v/>
      </c>
      <c r="AK32" s="24" t="str">
        <f t="shared" ca="1" si="12"/>
        <v/>
      </c>
      <c r="AL32" s="24" t="str">
        <f t="shared" ca="1" si="12"/>
        <v/>
      </c>
      <c r="AM32" s="24" t="str">
        <f t="shared" ca="1" si="12"/>
        <v/>
      </c>
      <c r="AN32" s="24" t="str">
        <f t="shared" ca="1" si="12"/>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9"/>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c r="BM32" s="24" t="str">
        <f t="shared" ca="1" si="10"/>
        <v/>
      </c>
      <c r="BN32" s="141"/>
    </row>
    <row r="33" spans="1:65" s="1" customFormat="1" ht="40.15" customHeight="1" x14ac:dyDescent="0.35">
      <c r="A33" s="10"/>
      <c r="B33" s="101"/>
      <c r="C33" s="53"/>
      <c r="D33" s="53"/>
      <c r="E33" s="68"/>
      <c r="F33" s="77"/>
      <c r="G33" s="78"/>
      <c r="H33" s="78"/>
      <c r="I33" s="53"/>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row>
    <row r="34" spans="1:65" ht="30" customHeight="1" x14ac:dyDescent="0.35">
      <c r="D34" s="4"/>
      <c r="G34" s="11"/>
      <c r="H34" s="11"/>
      <c r="I34" s="3"/>
    </row>
    <row r="35" spans="1:65" ht="30" customHeight="1" x14ac:dyDescent="0.35">
      <c r="D35" s="5"/>
    </row>
  </sheetData>
  <mergeCells count="8">
    <mergeCell ref="Y4:AB4"/>
    <mergeCell ref="AD4:AG4"/>
    <mergeCell ref="B2:I2"/>
    <mergeCell ref="J2:O2"/>
    <mergeCell ref="P2:U2"/>
    <mergeCell ref="J4:M4"/>
    <mergeCell ref="O4:R4"/>
    <mergeCell ref="T4:W4"/>
  </mergeCells>
  <conditionalFormatting sqref="E9:E33">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J6:AN6">
    <cfRule type="expression" dxfId="41" priority="4">
      <formula>J$7&lt;=EOMONTH($J$7,0)</formula>
    </cfRule>
  </conditionalFormatting>
  <conditionalFormatting sqref="J6:BM6">
    <cfRule type="expression" dxfId="40" priority="2">
      <formula>AND(J$7&lt;=EOMONTH($J$7,1),J$7&gt;EOMONTH($J$7,0))</formula>
    </cfRule>
  </conditionalFormatting>
  <conditionalFormatting sqref="J7:BM33">
    <cfRule type="expression" dxfId="39" priority="1">
      <formula>AND(TODAY()&gt;=J$7,TODAY()&lt;K$7)</formula>
    </cfRule>
  </conditionalFormatting>
  <conditionalFormatting sqref="J33:BM33">
    <cfRule type="expression" dxfId="38" priority="13" stopIfTrue="1">
      <formula>AND(#REF!="Low Risk",J$7&gt;=#REF!,J$7&lt;=#REF!+#REF!-1)</formula>
    </cfRule>
    <cfRule type="expression" dxfId="37" priority="14" stopIfTrue="1">
      <formula>AND(#REF!="High Risk",J$7&gt;=#REF!,J$7&lt;=#REF!+#REF!-1)</formula>
    </cfRule>
    <cfRule type="expression" dxfId="36" priority="15" stopIfTrue="1">
      <formula>AND(#REF!="On Track",J$7&gt;=#REF!,J$7&lt;=#REF!+#REF!-1)</formula>
    </cfRule>
    <cfRule type="expression" dxfId="35" priority="16" stopIfTrue="1">
      <formula>AND(#REF!="Med Risk",J$7&gt;=#REF!,J$7&lt;=#REF!+#REF!-1)</formula>
    </cfRule>
    <cfRule type="expression" dxfId="34" priority="17" stopIfTrue="1">
      <formula>AND(LEN(#REF!)=0,J$7&gt;=#REF!,J$7&lt;=#REF!+#REF!-1)</formula>
    </cfRule>
  </conditionalFormatting>
  <conditionalFormatting sqref="K6:BM6">
    <cfRule type="expression" dxfId="33" priority="3">
      <formula>AND(K$7&lt;=EOMONTH($J$7,2),K$7&gt;EOMONTH($J$7,0),K$7&gt;EOMONTH($J$7,1))</formula>
    </cfRule>
  </conditionalFormatting>
  <conditionalFormatting sqref="J10:BM32">
    <cfRule type="expression" dxfId="4" priority="83" stopIfTrue="1">
      <formula>AND($C10="Low Risk",J$7&gt;=$F10,J$7&lt;=$F10+$G10-1)</formula>
    </cfRule>
    <cfRule type="expression" dxfId="3" priority="84" stopIfTrue="1">
      <formula>AND($C10="High Risk",J$7&gt;=$F10,J$7&lt;=$F10+$G10-1)</formula>
    </cfRule>
    <cfRule type="expression" dxfId="2" priority="85" stopIfTrue="1">
      <formula>AND($C10="On Track",J$7&gt;=$F10,J$7&lt;=$F10+$G10-1)</formula>
    </cfRule>
    <cfRule type="expression" dxfId="1" priority="86" stopIfTrue="1">
      <formula>AND($C10="Med Risk",J$7&gt;=$F10,J$7&lt;=$F10+$G10-1)</formula>
    </cfRule>
    <cfRule type="expression" dxfId="0" priority="87" stopIfTrue="1">
      <formula>AND(LEN($C10)=0,J$7&gt;=$F10,J$7&lt;=$F10+$G10-1)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A12" xr:uid="{77315CCB-C571-42B0-8983-9C17BB04F75F}"/>
    <dataValidation allowBlank="1" showInputMessage="1" showErrorMessage="1" prompt="This row marks the end of the Gantt milestone data. DO NOT enter anything in this row. _x000a_To add more items, insert new rows above this one._x000a_" sqref="A33" xr:uid="{659FD5CB-B62B-4854-B8A9-29F1F70930AC}"/>
    <dataValidation allowBlank="1" showInputMessage="1" showErrorMessage="1" prompt="This is an empty row" sqref="A30:A32" xr:uid="{60F6BB2A-523D-41BA-B324-85E19FB9FF7E}"/>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9</xdr:col>
                    <xdr:colOff>31750</xdr:colOff>
                    <xdr:row>7</xdr:row>
                    <xdr:rowOff>57150</xdr:rowOff>
                  </from>
                  <to>
                    <xdr:col>64</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E9:E33</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J33:BM33</xm:sqref>
        </x14:conditionalFormatting>
        <x14:conditionalFormatting xmlns:xm="http://schemas.microsoft.com/office/excel/2006/main">
          <x14:cfRule type="iconSet" priority="8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J10:BM32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34" t="s">
        <v>3</v>
      </c>
      <c r="C2" s="134"/>
      <c r="D2" s="134"/>
      <c r="E2" s="134"/>
      <c r="F2" s="134"/>
      <c r="G2" s="134"/>
      <c r="H2" s="134"/>
      <c r="I2" s="135"/>
      <c r="J2" s="135"/>
      <c r="K2" s="135"/>
      <c r="L2" s="135"/>
      <c r="M2" s="135"/>
      <c r="N2" s="135"/>
      <c r="O2" s="136"/>
      <c r="P2" s="137"/>
      <c r="Q2" s="137"/>
      <c r="R2" s="137"/>
      <c r="S2" s="137"/>
      <c r="T2" s="137"/>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3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5">
      <c r="A4" s="10"/>
      <c r="B4" s="48" t="s">
        <v>4</v>
      </c>
      <c r="C4" s="45"/>
      <c r="D4" s="46"/>
      <c r="E4" s="27"/>
      <c r="F4" s="28"/>
      <c r="G4" s="29" t="s">
        <v>30</v>
      </c>
      <c r="H4" s="27"/>
      <c r="I4" s="131" t="s">
        <v>32</v>
      </c>
      <c r="J4" s="131"/>
      <c r="K4" s="131"/>
      <c r="L4" s="131"/>
      <c r="M4" s="30"/>
      <c r="N4" s="132" t="s">
        <v>33</v>
      </c>
      <c r="O4" s="132"/>
      <c r="P4" s="132"/>
      <c r="Q4" s="132"/>
      <c r="R4" s="30"/>
      <c r="S4" s="133" t="s">
        <v>34</v>
      </c>
      <c r="T4" s="133"/>
      <c r="U4" s="133"/>
      <c r="V4" s="133"/>
      <c r="W4" s="30"/>
      <c r="X4" s="126" t="s">
        <v>35</v>
      </c>
      <c r="Y4" s="126"/>
      <c r="Z4" s="126"/>
      <c r="AA4" s="126"/>
      <c r="AB4" s="30"/>
      <c r="AC4" s="127" t="s">
        <v>36</v>
      </c>
      <c r="AD4" s="127"/>
      <c r="AE4" s="127"/>
      <c r="AF4" s="127"/>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5">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5">
      <c r="A6" s="10"/>
      <c r="B6" s="44" t="s">
        <v>6</v>
      </c>
      <c r="C6" s="32" cm="1">
        <f t="array" aca="1" ref="C6" ca="1">IFERROR(IF(MIN(Milestones435[Start])=0,TODAY(),B11(Milestones435[Start])),TODAY())</f>
        <v>45379</v>
      </c>
      <c r="D6" s="115"/>
      <c r="E6" s="30"/>
      <c r="F6" s="31"/>
      <c r="G6" s="30"/>
      <c r="H6" s="27"/>
      <c r="I6" s="86" t="str">
        <f ca="1">TEXT(I7,"mmmm")</f>
        <v>mars</v>
      </c>
      <c r="J6" s="86"/>
      <c r="K6" s="86"/>
      <c r="L6" s="86"/>
      <c r="M6" s="86"/>
      <c r="N6" s="86"/>
      <c r="O6" s="86"/>
      <c r="P6" s="86" t="str">
        <f ca="1">IF(TEXT(P7,"mmmm")=I6,"",TEXT(P7,"mmmm"))</f>
        <v>avril</v>
      </c>
      <c r="Q6" s="86"/>
      <c r="R6" s="86"/>
      <c r="S6" s="86"/>
      <c r="T6" s="86"/>
      <c r="U6" s="86"/>
      <c r="V6" s="86"/>
      <c r="W6" s="86" t="str">
        <f ca="1">IF(OR(TEXT(W7,"mmmm")=P6,TEXT(W7,"mmmm")=I6),"",TEXT(W7,"mmmm"))</f>
        <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mai</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 customHeight="1" x14ac:dyDescent="0.35">
      <c r="A7" s="10"/>
      <c r="B7" s="44" t="s">
        <v>7</v>
      </c>
      <c r="C7" s="33">
        <v>1</v>
      </c>
      <c r="D7" s="47"/>
      <c r="E7" s="27"/>
      <c r="F7" s="27"/>
      <c r="G7" s="27"/>
      <c r="H7" s="27"/>
      <c r="I7" s="116">
        <f ca="1">IFERROR(Project_Start+Scrolling_Increment,TODAY())</f>
        <v>45380</v>
      </c>
      <c r="J7" s="117">
        <f ca="1">I7+1</f>
        <v>45381</v>
      </c>
      <c r="K7" s="117">
        <f t="shared" ref="K7:AX7" ca="1" si="0">J7+1</f>
        <v>45382</v>
      </c>
      <c r="L7" s="117">
        <f t="shared" ca="1" si="0"/>
        <v>45383</v>
      </c>
      <c r="M7" s="117">
        <f t="shared" ca="1" si="0"/>
        <v>45384</v>
      </c>
      <c r="N7" s="117">
        <f t="shared" ca="1" si="0"/>
        <v>45385</v>
      </c>
      <c r="O7" s="118">
        <f t="shared" ca="1" si="0"/>
        <v>45386</v>
      </c>
      <c r="P7" s="117">
        <f ca="1">O7+1</f>
        <v>45387</v>
      </c>
      <c r="Q7" s="117">
        <f ca="1">P7+1</f>
        <v>45388</v>
      </c>
      <c r="R7" s="117">
        <f t="shared" ca="1" si="0"/>
        <v>45389</v>
      </c>
      <c r="S7" s="117">
        <f t="shared" ca="1" si="0"/>
        <v>45390</v>
      </c>
      <c r="T7" s="117">
        <f t="shared" ca="1" si="0"/>
        <v>45391</v>
      </c>
      <c r="U7" s="117">
        <f t="shared" ca="1" si="0"/>
        <v>45392</v>
      </c>
      <c r="V7" s="118">
        <f t="shared" ca="1" si="0"/>
        <v>45393</v>
      </c>
      <c r="W7" s="117">
        <f ca="1">V7+1</f>
        <v>45394</v>
      </c>
      <c r="X7" s="117">
        <f ca="1">W7+1</f>
        <v>45395</v>
      </c>
      <c r="Y7" s="117">
        <f t="shared" ca="1" si="0"/>
        <v>45396</v>
      </c>
      <c r="Z7" s="117">
        <f t="shared" ca="1" si="0"/>
        <v>45397</v>
      </c>
      <c r="AA7" s="117">
        <f t="shared" ca="1" si="0"/>
        <v>45398</v>
      </c>
      <c r="AB7" s="117">
        <f t="shared" ca="1" si="0"/>
        <v>45399</v>
      </c>
      <c r="AC7" s="118">
        <f t="shared" ca="1" si="0"/>
        <v>45400</v>
      </c>
      <c r="AD7" s="117">
        <f ca="1">AC7+1</f>
        <v>45401</v>
      </c>
      <c r="AE7" s="117">
        <f ca="1">AD7+1</f>
        <v>45402</v>
      </c>
      <c r="AF7" s="117">
        <f t="shared" ca="1" si="0"/>
        <v>45403</v>
      </c>
      <c r="AG7" s="117">
        <f t="shared" ca="1" si="0"/>
        <v>45404</v>
      </c>
      <c r="AH7" s="117">
        <f t="shared" ca="1" si="0"/>
        <v>45405</v>
      </c>
      <c r="AI7" s="117">
        <f t="shared" ca="1" si="0"/>
        <v>45406</v>
      </c>
      <c r="AJ7" s="118">
        <f t="shared" ca="1" si="0"/>
        <v>45407</v>
      </c>
      <c r="AK7" s="117">
        <f ca="1">AJ7+1</f>
        <v>45408</v>
      </c>
      <c r="AL7" s="117">
        <f ca="1">AK7+1</f>
        <v>45409</v>
      </c>
      <c r="AM7" s="117">
        <f t="shared" ca="1" si="0"/>
        <v>45410</v>
      </c>
      <c r="AN7" s="117">
        <f t="shared" ca="1" si="0"/>
        <v>45411</v>
      </c>
      <c r="AO7" s="117">
        <f t="shared" ca="1" si="0"/>
        <v>45412</v>
      </c>
      <c r="AP7" s="117">
        <f t="shared" ca="1" si="0"/>
        <v>45413</v>
      </c>
      <c r="AQ7" s="118">
        <f t="shared" ca="1" si="0"/>
        <v>45414</v>
      </c>
      <c r="AR7" s="117">
        <f ca="1">AQ7+1</f>
        <v>45415</v>
      </c>
      <c r="AS7" s="117">
        <f ca="1">AR7+1</f>
        <v>45416</v>
      </c>
      <c r="AT7" s="117">
        <f t="shared" ca="1" si="0"/>
        <v>45417</v>
      </c>
      <c r="AU7" s="117">
        <f t="shared" ca="1" si="0"/>
        <v>45418</v>
      </c>
      <c r="AV7" s="117">
        <f t="shared" ca="1" si="0"/>
        <v>45419</v>
      </c>
      <c r="AW7" s="117">
        <f t="shared" ca="1" si="0"/>
        <v>45420</v>
      </c>
      <c r="AX7" s="118">
        <f t="shared" ca="1" si="0"/>
        <v>45421</v>
      </c>
      <c r="AY7" s="117">
        <f ca="1">AX7+1</f>
        <v>45422</v>
      </c>
      <c r="AZ7" s="117">
        <f ca="1">AY7+1</f>
        <v>45423</v>
      </c>
      <c r="BA7" s="117">
        <f t="shared" ref="BA7:BE7" ca="1" si="1">AZ7+1</f>
        <v>45424</v>
      </c>
      <c r="BB7" s="117">
        <f t="shared" ca="1" si="1"/>
        <v>45425</v>
      </c>
      <c r="BC7" s="117">
        <f t="shared" ca="1" si="1"/>
        <v>45426</v>
      </c>
      <c r="BD7" s="117">
        <f t="shared" ca="1" si="1"/>
        <v>45427</v>
      </c>
      <c r="BE7" s="118">
        <f t="shared" ca="1" si="1"/>
        <v>45428</v>
      </c>
      <c r="BF7" s="117">
        <f ca="1">BE7+1</f>
        <v>45429</v>
      </c>
      <c r="BG7" s="117">
        <f ca="1">BF7+1</f>
        <v>45430</v>
      </c>
      <c r="BH7" s="117">
        <f t="shared" ref="BH7:BL7" ca="1" si="2">BG7+1</f>
        <v>45431</v>
      </c>
      <c r="BI7" s="117">
        <f t="shared" ca="1" si="2"/>
        <v>45432</v>
      </c>
      <c r="BJ7" s="117">
        <f t="shared" ca="1" si="2"/>
        <v>45433</v>
      </c>
      <c r="BK7" s="117">
        <f t="shared" ca="1" si="2"/>
        <v>45434</v>
      </c>
      <c r="BL7" s="119">
        <f t="shared" ca="1" si="2"/>
        <v>45435</v>
      </c>
      <c r="BM7" s="30"/>
    </row>
    <row r="8" spans="1:68" ht="19.899999999999999" customHeight="1" x14ac:dyDescent="0.35">
      <c r="A8" s="10"/>
      <c r="B8" s="46"/>
      <c r="C8" s="46"/>
      <c r="D8" s="46"/>
      <c r="E8" s="27"/>
      <c r="F8" s="27"/>
      <c r="G8" s="27"/>
      <c r="H8" s="27"/>
      <c r="I8" s="120"/>
      <c r="J8" s="121"/>
      <c r="K8" s="121"/>
      <c r="L8" s="121"/>
      <c r="M8" s="121"/>
      <c r="N8" s="121"/>
      <c r="O8" s="121"/>
      <c r="P8" s="120"/>
      <c r="Q8" s="121"/>
      <c r="R8" s="121"/>
      <c r="S8" s="121"/>
      <c r="T8" s="121"/>
      <c r="U8" s="121"/>
      <c r="V8" s="121"/>
      <c r="W8" s="120"/>
      <c r="X8" s="121"/>
      <c r="Y8" s="121"/>
      <c r="Z8" s="121"/>
      <c r="AA8" s="121"/>
      <c r="AB8" s="121"/>
      <c r="AC8" s="121"/>
      <c r="AD8" s="120"/>
      <c r="AE8" s="121"/>
      <c r="AF8" s="121"/>
      <c r="AG8" s="121"/>
      <c r="AH8" s="121"/>
      <c r="AI8" s="121"/>
      <c r="AJ8" s="121"/>
      <c r="AK8" s="120"/>
      <c r="AL8" s="121"/>
      <c r="AM8" s="121"/>
      <c r="AN8" s="121"/>
      <c r="AO8" s="121"/>
      <c r="AP8" s="121"/>
      <c r="AQ8" s="121"/>
      <c r="AR8" s="120"/>
      <c r="AS8" s="121"/>
      <c r="AT8" s="121"/>
      <c r="AU8" s="121"/>
      <c r="AV8" s="121"/>
      <c r="AW8" s="121"/>
      <c r="AX8" s="121"/>
      <c r="AY8" s="120"/>
      <c r="AZ8" s="121"/>
      <c r="BA8" s="121"/>
      <c r="BB8" s="121"/>
      <c r="BC8" s="121"/>
      <c r="BD8" s="121"/>
      <c r="BE8" s="121"/>
      <c r="BF8" s="120"/>
      <c r="BG8" s="121"/>
      <c r="BH8" s="121"/>
      <c r="BI8" s="121"/>
      <c r="BJ8" s="121"/>
      <c r="BK8" s="121"/>
      <c r="BL8" s="122"/>
      <c r="BM8" s="30"/>
    </row>
    <row r="9" spans="1:68" ht="40.15" customHeight="1" x14ac:dyDescent="0.35">
      <c r="A9" s="10"/>
      <c r="B9" s="102" t="s">
        <v>8</v>
      </c>
      <c r="C9" s="103" t="s">
        <v>19</v>
      </c>
      <c r="D9" s="103" t="s">
        <v>26</v>
      </c>
      <c r="E9" s="103" t="s">
        <v>28</v>
      </c>
      <c r="F9" s="103" t="s">
        <v>29</v>
      </c>
      <c r="G9" s="103" t="s">
        <v>31</v>
      </c>
      <c r="H9" s="43"/>
      <c r="I9" s="35" t="str">
        <f t="shared" ref="I9:BL9" ca="1" si="3">LEFT(TEXT(I7,"ddd"),1)</f>
        <v>d</v>
      </c>
      <c r="J9" s="35" t="str">
        <f t="shared" ca="1" si="3"/>
        <v>d</v>
      </c>
      <c r="K9" s="35" t="str">
        <f t="shared" ca="1" si="3"/>
        <v>d</v>
      </c>
      <c r="L9" s="35" t="str">
        <f t="shared" ca="1" si="3"/>
        <v>d</v>
      </c>
      <c r="M9" s="35" t="str">
        <f t="shared" ca="1" si="3"/>
        <v>d</v>
      </c>
      <c r="N9" s="35" t="str">
        <f t="shared" ca="1" si="3"/>
        <v>d</v>
      </c>
      <c r="O9" s="35" t="str">
        <f t="shared" ca="1" si="3"/>
        <v>d</v>
      </c>
      <c r="P9" s="35" t="str">
        <f t="shared" ca="1" si="3"/>
        <v>d</v>
      </c>
      <c r="Q9" s="35" t="str">
        <f t="shared" ca="1" si="3"/>
        <v>d</v>
      </c>
      <c r="R9" s="35" t="str">
        <f t="shared" ca="1" si="3"/>
        <v>d</v>
      </c>
      <c r="S9" s="35" t="str">
        <f t="shared" ca="1" si="3"/>
        <v>d</v>
      </c>
      <c r="T9" s="35" t="str">
        <f t="shared" ca="1" si="3"/>
        <v>d</v>
      </c>
      <c r="U9" s="35" t="str">
        <f t="shared" ca="1" si="3"/>
        <v>d</v>
      </c>
      <c r="V9" s="35" t="str">
        <f t="shared" ca="1" si="3"/>
        <v>d</v>
      </c>
      <c r="W9" s="35" t="str">
        <f t="shared" ca="1" si="3"/>
        <v>d</v>
      </c>
      <c r="X9" s="35" t="str">
        <f t="shared" ca="1" si="3"/>
        <v>d</v>
      </c>
      <c r="Y9" s="35" t="str">
        <f t="shared" ca="1" si="3"/>
        <v>d</v>
      </c>
      <c r="Z9" s="35" t="str">
        <f t="shared" ca="1" si="3"/>
        <v>d</v>
      </c>
      <c r="AA9" s="35" t="str">
        <f t="shared" ca="1" si="3"/>
        <v>d</v>
      </c>
      <c r="AB9" s="35" t="str">
        <f t="shared" ca="1" si="3"/>
        <v>d</v>
      </c>
      <c r="AC9" s="35" t="str">
        <f t="shared" ca="1" si="3"/>
        <v>d</v>
      </c>
      <c r="AD9" s="35" t="str">
        <f t="shared" ca="1" si="3"/>
        <v>d</v>
      </c>
      <c r="AE9" s="35" t="str">
        <f t="shared" ca="1" si="3"/>
        <v>d</v>
      </c>
      <c r="AF9" s="35" t="str">
        <f t="shared" ca="1" si="3"/>
        <v>d</v>
      </c>
      <c r="AG9" s="35" t="str">
        <f t="shared" ca="1" si="3"/>
        <v>d</v>
      </c>
      <c r="AH9" s="35" t="str">
        <f t="shared" ca="1" si="3"/>
        <v>d</v>
      </c>
      <c r="AI9" s="35" t="str">
        <f t="shared" ca="1" si="3"/>
        <v>d</v>
      </c>
      <c r="AJ9" s="35" t="str">
        <f t="shared" ca="1" si="3"/>
        <v>d</v>
      </c>
      <c r="AK9" s="35" t="str">
        <f t="shared" ca="1" si="3"/>
        <v>d</v>
      </c>
      <c r="AL9" s="35" t="str">
        <f t="shared" ca="1" si="3"/>
        <v>d</v>
      </c>
      <c r="AM9" s="35" t="str">
        <f t="shared" ca="1" si="3"/>
        <v>d</v>
      </c>
      <c r="AN9" s="35" t="str">
        <f t="shared" ca="1" si="3"/>
        <v>d</v>
      </c>
      <c r="AO9" s="35" t="str">
        <f t="shared" ca="1" si="3"/>
        <v>d</v>
      </c>
      <c r="AP9" s="35" t="str">
        <f t="shared" ca="1" si="3"/>
        <v>d</v>
      </c>
      <c r="AQ9" s="35" t="str">
        <f t="shared" ca="1" si="3"/>
        <v>d</v>
      </c>
      <c r="AR9" s="35" t="str">
        <f t="shared" ca="1" si="3"/>
        <v>d</v>
      </c>
      <c r="AS9" s="35" t="str">
        <f t="shared" ca="1" si="3"/>
        <v>d</v>
      </c>
      <c r="AT9" s="35" t="str">
        <f t="shared" ca="1" si="3"/>
        <v>d</v>
      </c>
      <c r="AU9" s="35" t="str">
        <f t="shared" ca="1" si="3"/>
        <v>d</v>
      </c>
      <c r="AV9" s="35" t="str">
        <f t="shared" ca="1" si="3"/>
        <v>d</v>
      </c>
      <c r="AW9" s="35" t="str">
        <f t="shared" ca="1" si="3"/>
        <v>d</v>
      </c>
      <c r="AX9" s="35" t="str">
        <f t="shared" ca="1" si="3"/>
        <v>d</v>
      </c>
      <c r="AY9" s="35" t="str">
        <f t="shared" ca="1" si="3"/>
        <v>d</v>
      </c>
      <c r="AZ9" s="35" t="str">
        <f t="shared" ca="1" si="3"/>
        <v>d</v>
      </c>
      <c r="BA9" s="35" t="str">
        <f t="shared" ca="1" si="3"/>
        <v>d</v>
      </c>
      <c r="BB9" s="35" t="str">
        <f t="shared" ca="1" si="3"/>
        <v>d</v>
      </c>
      <c r="BC9" s="35" t="str">
        <f t="shared" ca="1" si="3"/>
        <v>d</v>
      </c>
      <c r="BD9" s="35" t="str">
        <f t="shared" ca="1" si="3"/>
        <v>d</v>
      </c>
      <c r="BE9" s="35" t="str">
        <f t="shared" ca="1" si="3"/>
        <v>d</v>
      </c>
      <c r="BF9" s="35" t="str">
        <f t="shared" ca="1" si="3"/>
        <v>d</v>
      </c>
      <c r="BG9" s="35" t="str">
        <f t="shared" ca="1" si="3"/>
        <v>d</v>
      </c>
      <c r="BH9" s="35" t="str">
        <f t="shared" ca="1" si="3"/>
        <v>d</v>
      </c>
      <c r="BI9" s="35" t="str">
        <f t="shared" ca="1" si="3"/>
        <v>d</v>
      </c>
      <c r="BJ9" s="35" t="str">
        <f t="shared" ca="1" si="3"/>
        <v>d</v>
      </c>
      <c r="BK9" s="35" t="str">
        <f t="shared" ca="1" si="3"/>
        <v>d</v>
      </c>
      <c r="BL9" s="35" t="str">
        <f t="shared" ca="1" si="3"/>
        <v>d</v>
      </c>
      <c r="BM9" s="30"/>
    </row>
    <row r="10" spans="1:68" ht="30" hidden="1" customHeight="1" thickBot="1" x14ac:dyDescent="0.4">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x14ac:dyDescent="0.35">
      <c r="A11" s="10"/>
      <c r="B11" s="104" t="s">
        <v>9</v>
      </c>
      <c r="C11" s="19"/>
      <c r="D11" s="19"/>
      <c r="E11" s="20"/>
      <c r="F11" s="21"/>
      <c r="G11" s="22"/>
      <c r="H11" s="17"/>
      <c r="I11" s="42" t="str">
        <f t="shared" ref="I11:X26" ca="1" si="4">IF(AND($C11="Goal",I$7&gt;=$F11,I$7&lt;=$F11+$G11-1),2,IF(AND($C11="Milestone",I$7&gt;=$F11,I$7&lt;=$F11+$G11-1),1,""))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IF(AND($C11="Goal",Y$7&gt;=$F11,Y$7&lt;=$F11+$G11-1),2,IF(AND($C11="Milestone",Y$7&gt;=$F11,Y$7&lt;=$F11+$G11-1),1,""))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IF(AND($C11="Goal",AO$7&gt;=$F11,AO$7&lt;=$F11+$G11-1),2,IF(AND($C11="Milestone",AO$7&gt;=$F11,AO$7&lt;=$F11+$G11-1),1,""))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IF(AND($C11="Goal",BE$7&gt;=$F11,BE$7&lt;=$F11+$G11-1),2,IF(AND($C11="Milestone",BE$7&gt;=$F11,BE$7&lt;=$F11+$G11-1),1,""))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15" customHeight="1" x14ac:dyDescent="0.35">
      <c r="A12" s="10"/>
      <c r="B12" s="23" t="s">
        <v>10</v>
      </c>
      <c r="C12" s="19" t="s">
        <v>20</v>
      </c>
      <c r="D12" s="19" t="s">
        <v>27</v>
      </c>
      <c r="E12" s="20">
        <v>0.25</v>
      </c>
      <c r="F12" s="21">
        <f ca="1">TODAY()</f>
        <v>45379</v>
      </c>
      <c r="G12" s="22">
        <v>3</v>
      </c>
      <c r="H12" s="17"/>
      <c r="I12" s="42">
        <f ca="1">IF(AND($C12="Goal",I$7&gt;=$F12,I$7&lt;=$F12+$G12-1),2,IF(AND($C12="Milestone",I$7&gt;=$F12,I$7&lt;=$F12+$G12-1),1,""))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15" customHeight="1" x14ac:dyDescent="0.35">
      <c r="A13" s="10"/>
      <c r="B13" s="23" t="s">
        <v>11</v>
      </c>
      <c r="C13" s="19" t="s">
        <v>21</v>
      </c>
      <c r="D13" s="19"/>
      <c r="E13" s="20"/>
      <c r="F13" s="21">
        <f ca="1">TODAY()+5</f>
        <v>45384</v>
      </c>
      <c r="G13" s="22">
        <v>1</v>
      </c>
      <c r="H13" s="17"/>
      <c r="I13" s="42" t="str">
        <f t="shared" ref="I13:X28" ca="1" si="8">IF(AND($C13="Goal",I$7&gt;=$F13,I$7&lt;=$F13+$G13-1),2,IF(AND($C13="Milestone",I$7&gt;=$F13,I$7&lt;=$F13+$G13-1),1,""))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15" customHeight="1" x14ac:dyDescent="0.35">
      <c r="A14" s="9"/>
      <c r="B14" s="23" t="s">
        <v>12</v>
      </c>
      <c r="C14" s="19" t="s">
        <v>22</v>
      </c>
      <c r="D14" s="19"/>
      <c r="E14" s="20">
        <v>0.5</v>
      </c>
      <c r="F14" s="21">
        <f ca="1">F12-3</f>
        <v>45376</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15" customHeight="1" x14ac:dyDescent="0.35">
      <c r="A15" s="9"/>
      <c r="B15" s="23" t="s">
        <v>13</v>
      </c>
      <c r="C15" s="19" t="s">
        <v>21</v>
      </c>
      <c r="D15" s="19"/>
      <c r="E15" s="20"/>
      <c r="F15" s="21">
        <f ca="1">F12+20</f>
        <v>45399</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15" customHeight="1" x14ac:dyDescent="0.35">
      <c r="A16" s="9"/>
      <c r="B16" s="23" t="s">
        <v>14</v>
      </c>
      <c r="C16" s="19" t="s">
        <v>23</v>
      </c>
      <c r="D16" s="19"/>
      <c r="E16" s="20">
        <v>0.1</v>
      </c>
      <c r="F16" s="21">
        <f ca="1">F12+6</f>
        <v>45385</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15" customHeight="1" x14ac:dyDescent="0.35">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15" customHeight="1" x14ac:dyDescent="0.35">
      <c r="A18" s="10"/>
      <c r="B18" s="23" t="s">
        <v>10</v>
      </c>
      <c r="C18" s="19" t="s">
        <v>24</v>
      </c>
      <c r="D18" s="19"/>
      <c r="E18" s="20">
        <v>0.6</v>
      </c>
      <c r="F18" s="21">
        <f ca="1">F12+6</f>
        <v>45385</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15" customHeight="1" x14ac:dyDescent="0.35">
      <c r="A19" s="9"/>
      <c r="B19" s="23" t="s">
        <v>11</v>
      </c>
      <c r="C19" s="19" t="s">
        <v>25</v>
      </c>
      <c r="D19" s="19"/>
      <c r="E19" s="20">
        <v>0.5</v>
      </c>
      <c r="F19" s="21">
        <f ca="1">F18+2</f>
        <v>45387</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15" customHeight="1" x14ac:dyDescent="0.35">
      <c r="A20" s="9"/>
      <c r="B20" s="23" t="s">
        <v>12</v>
      </c>
      <c r="C20" s="19" t="s">
        <v>22</v>
      </c>
      <c r="D20" s="19"/>
      <c r="E20" s="20">
        <v>0.33</v>
      </c>
      <c r="F20" s="21">
        <f ca="1">F19+5</f>
        <v>45392</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15" customHeight="1" x14ac:dyDescent="0.35">
      <c r="A21" s="9"/>
      <c r="B21" s="23" t="s">
        <v>13</v>
      </c>
      <c r="C21" s="19" t="s">
        <v>21</v>
      </c>
      <c r="D21" s="19"/>
      <c r="E21" s="20"/>
      <c r="F21" s="21">
        <f ca="1">F20+2</f>
        <v>45394</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15" customHeight="1" x14ac:dyDescent="0.35">
      <c r="A22" s="9"/>
      <c r="B22" s="23" t="s">
        <v>14</v>
      </c>
      <c r="C22" s="19"/>
      <c r="D22" s="19"/>
      <c r="E22" s="20"/>
      <c r="F22" s="21">
        <f ca="1">F21+1</f>
        <v>45395</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15" customHeight="1" x14ac:dyDescent="0.35">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15" customHeight="1" x14ac:dyDescent="0.35">
      <c r="A24" s="9"/>
      <c r="B24" s="23" t="s">
        <v>10</v>
      </c>
      <c r="C24" s="19" t="s">
        <v>25</v>
      </c>
      <c r="D24" s="19"/>
      <c r="E24" s="20"/>
      <c r="F24" s="21">
        <f ca="1">F12+15</f>
        <v>45394</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15" customHeight="1" x14ac:dyDescent="0.35">
      <c r="A25" s="9"/>
      <c r="B25" s="23" t="s">
        <v>11</v>
      </c>
      <c r="C25" s="19" t="s">
        <v>23</v>
      </c>
      <c r="D25" s="19"/>
      <c r="E25" s="20"/>
      <c r="F25" s="21">
        <f ca="1">F24+3</f>
        <v>45397</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15" customHeight="1" x14ac:dyDescent="0.35">
      <c r="A26" s="9"/>
      <c r="B26" s="23" t="s">
        <v>12</v>
      </c>
      <c r="C26" s="19" t="s">
        <v>25</v>
      </c>
      <c r="D26" s="19"/>
      <c r="E26" s="20"/>
      <c r="F26" s="21">
        <f ca="1">F25+15</f>
        <v>45412</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IF(AND($C26="Goal",AN$7&gt;=$F26,AN$7&lt;=$F26+$G26-1),2,IF(AND($C26="Milestone",AN$7&gt;=$F26,AN$7&lt;=$F26+$G26-1),1,""))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IF(AND($C26="Goal",BD$7&gt;=$F26,BD$7&lt;=$F26+$G26-1),2,IF(AND($C26="Milestone",BD$7&gt;=$F26,BD$7&lt;=$F26+$G26-1),1,""))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15" customHeight="1" x14ac:dyDescent="0.35">
      <c r="A27" s="9"/>
      <c r="B27" s="23" t="s">
        <v>13</v>
      </c>
      <c r="C27" s="19" t="s">
        <v>20</v>
      </c>
      <c r="D27" s="19"/>
      <c r="E27" s="20"/>
      <c r="F27" s="21">
        <f ca="1">F21+22</f>
        <v>45416</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IF(AND($C27="Goal",Y$7&gt;=$F27,Y$7&lt;=$F27+$G27-1),2,IF(AND($C27="Milestone",Y$7&gt;=$F27,Y$7&lt;=$F27+$G27-1),1,""))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15" customHeight="1" x14ac:dyDescent="0.35">
      <c r="A28" s="9"/>
      <c r="B28" s="23" t="s">
        <v>14</v>
      </c>
      <c r="C28" s="19" t="s">
        <v>22</v>
      </c>
      <c r="D28" s="19"/>
      <c r="E28" s="20"/>
      <c r="F28" s="21">
        <f ca="1">F16</f>
        <v>45385</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15" customHeight="1" x14ac:dyDescent="0.35">
      <c r="A29" s="9"/>
      <c r="B29" s="104" t="s">
        <v>17</v>
      </c>
      <c r="C29" s="19"/>
      <c r="D29" s="19"/>
      <c r="E29" s="20"/>
      <c r="F29" s="21"/>
      <c r="G29" s="22"/>
      <c r="H29" s="17"/>
      <c r="I29" s="42" t="str">
        <f t="shared" ref="I29:X35" ca="1" si="12">IF(AND($C29="Goal",I$7&gt;=$F29,I$7&lt;=$F29+$G29-1),2,IF(AND($C29="Milestone",I$7&gt;=$F29,I$7&lt;=$F29+$G29-1),1,""))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15" customHeight="1" x14ac:dyDescent="0.35">
      <c r="A30" s="9"/>
      <c r="B30" s="23" t="s">
        <v>10</v>
      </c>
      <c r="C30" s="19"/>
      <c r="D30" s="19"/>
      <c r="E30" s="20"/>
      <c r="F30" s="21">
        <f ca="1">F27+3</f>
        <v>45419</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15" customHeight="1" x14ac:dyDescent="0.35">
      <c r="A31" s="9"/>
      <c r="B31" s="23" t="s">
        <v>11</v>
      </c>
      <c r="C31" s="19"/>
      <c r="D31" s="19"/>
      <c r="E31" s="20"/>
      <c r="F31" s="21">
        <f ca="1">F30+14</f>
        <v>45433</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15" customHeight="1" x14ac:dyDescent="0.35">
      <c r="A32" s="9"/>
      <c r="B32" s="23" t="s">
        <v>12</v>
      </c>
      <c r="C32" s="19" t="s">
        <v>21</v>
      </c>
      <c r="D32" s="19"/>
      <c r="E32" s="20"/>
      <c r="F32" s="21">
        <f ca="1">F31+42</f>
        <v>45475</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15" customHeight="1" x14ac:dyDescent="0.35">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15" customHeight="1" x14ac:dyDescent="0.35">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15" customHeight="1" x14ac:dyDescent="0.35">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15" customHeight="1" x14ac:dyDescent="0.35">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2" priority="4">
      <formula>I$7&lt;=EOMONTH($I$7,0)</formula>
    </cfRule>
  </conditionalFormatting>
  <conditionalFormatting sqref="I6:BL6">
    <cfRule type="expression" dxfId="31" priority="2">
      <formula>AND(I$7&lt;=EOMONTH($I$7,1),I$7&gt;EOMONTH($I$7,0))</formula>
    </cfRule>
  </conditionalFormatting>
  <conditionalFormatting sqref="I7:BL36">
    <cfRule type="expression" dxfId="30" priority="1">
      <formula>AND(TODAY()&gt;=I$7,TODAY()&lt;J$7)</formula>
    </cfRule>
  </conditionalFormatting>
  <conditionalFormatting sqref="I10:BL35">
    <cfRule type="expression" dxfId="29" priority="7" stopIfTrue="1">
      <formula>AND($C10="Low Risk",I$7&gt;=$F10,I$7&lt;=$F10+$G10-1)</formula>
    </cfRule>
    <cfRule type="expression" dxfId="28" priority="8" stopIfTrue="1">
      <formula>AND($C10="High Risk",I$7&gt;=$F10,I$7&lt;=$F10+$G10-1)</formula>
    </cfRule>
    <cfRule type="expression" dxfId="27" priority="9" stopIfTrue="1">
      <formula>AND($C10="On Track",I$7&gt;=$F10,I$7&lt;=$F10+$G10-1)</formula>
    </cfRule>
    <cfRule type="expression" dxfId="26" priority="10" stopIfTrue="1">
      <formula>AND($C10="Med Risk",I$7&gt;=$F10,I$7&lt;=$F10+$G10-1)</formula>
    </cfRule>
    <cfRule type="expression" dxfId="25" priority="11" stopIfTrue="1">
      <formula>AND(LEN($C10)=0,I$7&gt;=$F10,I$7&lt;=$F10+$G10-1)</formula>
    </cfRule>
  </conditionalFormatting>
  <conditionalFormatting sqref="I36:BL36">
    <cfRule type="expression" dxfId="24" priority="13" stopIfTrue="1">
      <formula>AND(#REF!="Low Risk",I$7&gt;=#REF!,I$7&lt;=#REF!+#REF!-1)</formula>
    </cfRule>
    <cfRule type="expression" dxfId="23" priority="14" stopIfTrue="1">
      <formula>AND(#REF!="High Risk",I$7&gt;=#REF!,I$7&lt;=#REF!+#REF!-1)</formula>
    </cfRule>
    <cfRule type="expression" dxfId="22" priority="15" stopIfTrue="1">
      <formula>AND(#REF!="On Track",I$7&gt;=#REF!,I$7&lt;=#REF!+#REF!-1)</formula>
    </cfRule>
    <cfRule type="expression" dxfId="21" priority="16" stopIfTrue="1">
      <formula>AND(#REF!="Med Risk",I$7&gt;=#REF!,I$7&lt;=#REF!+#REF!-1)</formula>
    </cfRule>
    <cfRule type="expression" dxfId="20" priority="17" stopIfTrue="1">
      <formula>AND(LEN(#REF!)=0,I$7&gt;=#REF!,I$7&lt;=#REF!+#REF!-1)</formula>
    </cfRule>
  </conditionalFormatting>
  <conditionalFormatting sqref="J6:BL6">
    <cfRule type="expression" dxfId="19"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topLeftCell="B1" zoomScaleNormal="100" zoomScalePageLayoutView="70" workbookViewId="0">
      <selection activeCell="F7" sqref="F7"/>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38" t="s">
        <v>3</v>
      </c>
      <c r="C2" s="138"/>
      <c r="D2" s="138"/>
      <c r="E2" s="138"/>
      <c r="F2" s="138"/>
      <c r="G2" s="138"/>
      <c r="H2" s="138"/>
      <c r="I2" s="139"/>
      <c r="J2" s="139"/>
      <c r="K2" s="139"/>
      <c r="L2" s="139"/>
      <c r="M2" s="139"/>
      <c r="N2" s="139"/>
      <c r="O2" s="140"/>
      <c r="P2" s="140"/>
      <c r="Q2" s="140"/>
      <c r="R2" s="140"/>
      <c r="S2" s="140"/>
      <c r="T2" s="140"/>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899999999999999" customHeight="1" x14ac:dyDescent="0.35">
      <c r="A3" s="10"/>
      <c r="B3" s="61"/>
      <c r="C3" s="62"/>
      <c r="D3" s="63"/>
      <c r="E3" s="63"/>
      <c r="F3" s="64"/>
      <c r="G3" s="63"/>
      <c r="H3" s="63"/>
      <c r="I3" s="76"/>
      <c r="J3" s="1"/>
      <c r="K3" s="1"/>
      <c r="L3" s="1"/>
    </row>
    <row r="4" spans="1:68" ht="30" customHeight="1" x14ac:dyDescent="0.35">
      <c r="A4" s="10"/>
      <c r="B4" s="65" t="s">
        <v>4</v>
      </c>
      <c r="C4" s="66"/>
      <c r="D4" s="67"/>
      <c r="E4" s="68"/>
      <c r="F4" s="69"/>
      <c r="G4" s="70" t="s">
        <v>30</v>
      </c>
      <c r="H4" s="68"/>
      <c r="I4" s="131" t="s">
        <v>32</v>
      </c>
      <c r="J4" s="131"/>
      <c r="K4" s="131"/>
      <c r="L4" s="131"/>
      <c r="N4" s="132" t="s">
        <v>33</v>
      </c>
      <c r="O4" s="132"/>
      <c r="P4" s="132"/>
      <c r="Q4" s="132"/>
      <c r="S4" s="133" t="s">
        <v>34</v>
      </c>
      <c r="T4" s="133"/>
      <c r="U4" s="133"/>
      <c r="V4" s="133"/>
      <c r="X4" s="126" t="s">
        <v>35</v>
      </c>
      <c r="Y4" s="126"/>
      <c r="Z4" s="126"/>
      <c r="AA4" s="126"/>
      <c r="AC4" s="127" t="s">
        <v>36</v>
      </c>
      <c r="AD4" s="127"/>
      <c r="AE4" s="127"/>
      <c r="AF4" s="127"/>
    </row>
    <row r="5" spans="1:68" ht="30" customHeight="1" x14ac:dyDescent="0.35">
      <c r="A5" s="10"/>
      <c r="B5" s="71" t="s">
        <v>5</v>
      </c>
      <c r="C5" s="67"/>
      <c r="D5" s="67"/>
      <c r="E5" s="68"/>
      <c r="F5" s="69"/>
      <c r="G5" s="68"/>
      <c r="H5" s="68"/>
    </row>
    <row r="6" spans="1:68" ht="30" customHeight="1" x14ac:dyDescent="0.5">
      <c r="A6" s="10"/>
      <c r="B6" s="72" t="s">
        <v>6</v>
      </c>
      <c r="C6" s="73" cm="1">
        <f t="array" aca="1" ref="C6" ca="1">IFERROR(IF(MIN(Milestones43524[Start])=0,TODAY(),B11(Milestones43524[Start])),TODAY())</f>
        <v>45379</v>
      </c>
      <c r="D6" s="73"/>
      <c r="E6" s="68"/>
      <c r="F6" s="69"/>
      <c r="G6" s="68"/>
      <c r="H6" s="68"/>
      <c r="I6" s="83" t="str">
        <f ca="1">TEXT(I7,"mmmm")</f>
        <v>mars</v>
      </c>
      <c r="J6" s="83"/>
      <c r="K6" s="83"/>
      <c r="L6" s="83"/>
      <c r="M6" s="83"/>
      <c r="N6" s="83"/>
      <c r="O6" s="83"/>
      <c r="P6" s="83" t="str">
        <f ca="1">IF(TEXT(P7,"mmmm")=I6,"",TEXT(P7,"mmmm"))</f>
        <v>avril</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mai</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35">
      <c r="A7" s="10"/>
      <c r="B7" s="72" t="s">
        <v>7</v>
      </c>
      <c r="C7" s="74">
        <v>0</v>
      </c>
      <c r="D7" s="67"/>
      <c r="E7" s="68"/>
      <c r="F7" s="68"/>
      <c r="G7" s="68"/>
      <c r="H7" s="75"/>
      <c r="I7" s="107">
        <f ca="1">IFERROR(Project_Start+Scrolling_Increment,TODAY())</f>
        <v>45379</v>
      </c>
      <c r="J7" s="108">
        <f ca="1">I7+1</f>
        <v>45380</v>
      </c>
      <c r="K7" s="108">
        <f t="shared" ref="K7:AX7" ca="1" si="0">J7+1</f>
        <v>45381</v>
      </c>
      <c r="L7" s="108">
        <f t="shared" ca="1" si="0"/>
        <v>45382</v>
      </c>
      <c r="M7" s="108">
        <f t="shared" ca="1" si="0"/>
        <v>45383</v>
      </c>
      <c r="N7" s="108">
        <f t="shared" ca="1" si="0"/>
        <v>45384</v>
      </c>
      <c r="O7" s="109">
        <f t="shared" ca="1" si="0"/>
        <v>45385</v>
      </c>
      <c r="P7" s="108">
        <f ca="1">O7+1</f>
        <v>45386</v>
      </c>
      <c r="Q7" s="108">
        <f ca="1">P7+1</f>
        <v>45387</v>
      </c>
      <c r="R7" s="108">
        <f t="shared" ca="1" si="0"/>
        <v>45388</v>
      </c>
      <c r="S7" s="108">
        <f t="shared" ca="1" si="0"/>
        <v>45389</v>
      </c>
      <c r="T7" s="108">
        <f t="shared" ca="1" si="0"/>
        <v>45390</v>
      </c>
      <c r="U7" s="108">
        <f t="shared" ca="1" si="0"/>
        <v>45391</v>
      </c>
      <c r="V7" s="109">
        <f t="shared" ca="1" si="0"/>
        <v>45392</v>
      </c>
      <c r="W7" s="108">
        <f ca="1">V7+1</f>
        <v>45393</v>
      </c>
      <c r="X7" s="108">
        <f ca="1">W7+1</f>
        <v>45394</v>
      </c>
      <c r="Y7" s="108">
        <f t="shared" ca="1" si="0"/>
        <v>45395</v>
      </c>
      <c r="Z7" s="108">
        <f t="shared" ca="1" si="0"/>
        <v>45396</v>
      </c>
      <c r="AA7" s="108">
        <f t="shared" ca="1" si="0"/>
        <v>45397</v>
      </c>
      <c r="AB7" s="108">
        <f t="shared" ca="1" si="0"/>
        <v>45398</v>
      </c>
      <c r="AC7" s="109">
        <f t="shared" ca="1" si="0"/>
        <v>45399</v>
      </c>
      <c r="AD7" s="108">
        <f ca="1">AC7+1</f>
        <v>45400</v>
      </c>
      <c r="AE7" s="108">
        <f ca="1">AD7+1</f>
        <v>45401</v>
      </c>
      <c r="AF7" s="108">
        <f t="shared" ca="1" si="0"/>
        <v>45402</v>
      </c>
      <c r="AG7" s="108">
        <f t="shared" ca="1" si="0"/>
        <v>45403</v>
      </c>
      <c r="AH7" s="108">
        <f t="shared" ca="1" si="0"/>
        <v>45404</v>
      </c>
      <c r="AI7" s="108">
        <f t="shared" ca="1" si="0"/>
        <v>45405</v>
      </c>
      <c r="AJ7" s="109">
        <f t="shared" ca="1" si="0"/>
        <v>45406</v>
      </c>
      <c r="AK7" s="108">
        <f ca="1">AJ7+1</f>
        <v>45407</v>
      </c>
      <c r="AL7" s="108">
        <f ca="1">AK7+1</f>
        <v>45408</v>
      </c>
      <c r="AM7" s="108">
        <f t="shared" ca="1" si="0"/>
        <v>45409</v>
      </c>
      <c r="AN7" s="108">
        <f t="shared" ca="1" si="0"/>
        <v>45410</v>
      </c>
      <c r="AO7" s="108">
        <f t="shared" ca="1" si="0"/>
        <v>45411</v>
      </c>
      <c r="AP7" s="108">
        <f t="shared" ca="1" si="0"/>
        <v>45412</v>
      </c>
      <c r="AQ7" s="109">
        <f t="shared" ca="1" si="0"/>
        <v>45413</v>
      </c>
      <c r="AR7" s="108">
        <f ca="1">AQ7+1</f>
        <v>45414</v>
      </c>
      <c r="AS7" s="108">
        <f ca="1">AR7+1</f>
        <v>45415</v>
      </c>
      <c r="AT7" s="108">
        <f t="shared" ca="1" si="0"/>
        <v>45416</v>
      </c>
      <c r="AU7" s="108">
        <f t="shared" ca="1" si="0"/>
        <v>45417</v>
      </c>
      <c r="AV7" s="108">
        <f t="shared" ca="1" si="0"/>
        <v>45418</v>
      </c>
      <c r="AW7" s="108">
        <f t="shared" ca="1" si="0"/>
        <v>45419</v>
      </c>
      <c r="AX7" s="109">
        <f t="shared" ca="1" si="0"/>
        <v>45420</v>
      </c>
      <c r="AY7" s="108">
        <f ca="1">AX7+1</f>
        <v>45421</v>
      </c>
      <c r="AZ7" s="108">
        <f ca="1">AY7+1</f>
        <v>45422</v>
      </c>
      <c r="BA7" s="108">
        <f t="shared" ref="BA7:BE7" ca="1" si="1">AZ7+1</f>
        <v>45423</v>
      </c>
      <c r="BB7" s="108">
        <f t="shared" ca="1" si="1"/>
        <v>45424</v>
      </c>
      <c r="BC7" s="108">
        <f t="shared" ca="1" si="1"/>
        <v>45425</v>
      </c>
      <c r="BD7" s="108">
        <f t="shared" ca="1" si="1"/>
        <v>45426</v>
      </c>
      <c r="BE7" s="109">
        <f t="shared" ca="1" si="1"/>
        <v>45427</v>
      </c>
      <c r="BF7" s="108">
        <f ca="1">BE7+1</f>
        <v>45428</v>
      </c>
      <c r="BG7" s="108">
        <f ca="1">BF7+1</f>
        <v>45429</v>
      </c>
      <c r="BH7" s="108">
        <f t="shared" ref="BH7:BL7" ca="1" si="2">BG7+1</f>
        <v>45430</v>
      </c>
      <c r="BI7" s="108">
        <f t="shared" ca="1" si="2"/>
        <v>45431</v>
      </c>
      <c r="BJ7" s="108">
        <f t="shared" ca="1" si="2"/>
        <v>45432</v>
      </c>
      <c r="BK7" s="108">
        <f t="shared" ca="1" si="2"/>
        <v>45433</v>
      </c>
      <c r="BL7" s="109">
        <f t="shared" ca="1" si="2"/>
        <v>45434</v>
      </c>
    </row>
    <row r="8" spans="1:68" ht="19.899999999999999" customHeight="1" x14ac:dyDescent="0.35">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15" customHeight="1" x14ac:dyDescent="0.35">
      <c r="A9" s="10"/>
      <c r="B9" s="105" t="s">
        <v>8</v>
      </c>
      <c r="C9" s="106" t="s">
        <v>19</v>
      </c>
      <c r="D9" s="106" t="s">
        <v>26</v>
      </c>
      <c r="E9" s="106" t="s">
        <v>28</v>
      </c>
      <c r="F9" s="106" t="s">
        <v>29</v>
      </c>
      <c r="G9" s="106" t="s">
        <v>31</v>
      </c>
      <c r="H9" s="80"/>
      <c r="I9" s="89" t="str">
        <f t="shared" ref="I9:BL9" ca="1" si="3">LEFT(TEXT(I7,"ddd"),1)</f>
        <v>d</v>
      </c>
      <c r="J9" s="89" t="str">
        <f t="shared" ca="1" si="3"/>
        <v>d</v>
      </c>
      <c r="K9" s="89" t="str">
        <f t="shared" ca="1" si="3"/>
        <v>d</v>
      </c>
      <c r="L9" s="89" t="str">
        <f t="shared" ca="1" si="3"/>
        <v>d</v>
      </c>
      <c r="M9" s="89" t="str">
        <f t="shared" ca="1" si="3"/>
        <v>d</v>
      </c>
      <c r="N9" s="89" t="str">
        <f t="shared" ca="1" si="3"/>
        <v>d</v>
      </c>
      <c r="O9" s="89" t="str">
        <f t="shared" ca="1" si="3"/>
        <v>d</v>
      </c>
      <c r="P9" s="89" t="str">
        <f t="shared" ca="1" si="3"/>
        <v>d</v>
      </c>
      <c r="Q9" s="89" t="str">
        <f t="shared" ca="1" si="3"/>
        <v>d</v>
      </c>
      <c r="R9" s="89" t="str">
        <f t="shared" ca="1" si="3"/>
        <v>d</v>
      </c>
      <c r="S9" s="89" t="str">
        <f t="shared" ca="1" si="3"/>
        <v>d</v>
      </c>
      <c r="T9" s="89" t="str">
        <f t="shared" ca="1" si="3"/>
        <v>d</v>
      </c>
      <c r="U9" s="89" t="str">
        <f t="shared" ca="1" si="3"/>
        <v>d</v>
      </c>
      <c r="V9" s="89" t="str">
        <f t="shared" ca="1" si="3"/>
        <v>d</v>
      </c>
      <c r="W9" s="89" t="str">
        <f t="shared" ca="1" si="3"/>
        <v>d</v>
      </c>
      <c r="X9" s="89" t="str">
        <f t="shared" ca="1" si="3"/>
        <v>d</v>
      </c>
      <c r="Y9" s="89" t="str">
        <f t="shared" ca="1" si="3"/>
        <v>d</v>
      </c>
      <c r="Z9" s="89" t="str">
        <f t="shared" ca="1" si="3"/>
        <v>d</v>
      </c>
      <c r="AA9" s="89" t="str">
        <f t="shared" ca="1" si="3"/>
        <v>d</v>
      </c>
      <c r="AB9" s="89" t="str">
        <f t="shared" ca="1" si="3"/>
        <v>d</v>
      </c>
      <c r="AC9" s="89" t="str">
        <f t="shared" ca="1" si="3"/>
        <v>d</v>
      </c>
      <c r="AD9" s="89" t="str">
        <f t="shared" ca="1" si="3"/>
        <v>d</v>
      </c>
      <c r="AE9" s="89" t="str">
        <f t="shared" ca="1" si="3"/>
        <v>d</v>
      </c>
      <c r="AF9" s="89" t="str">
        <f t="shared" ca="1" si="3"/>
        <v>d</v>
      </c>
      <c r="AG9" s="89" t="str">
        <f t="shared" ca="1" si="3"/>
        <v>d</v>
      </c>
      <c r="AH9" s="89" t="str">
        <f t="shared" ca="1" si="3"/>
        <v>d</v>
      </c>
      <c r="AI9" s="89" t="str">
        <f t="shared" ca="1" si="3"/>
        <v>d</v>
      </c>
      <c r="AJ9" s="89" t="str">
        <f t="shared" ca="1" si="3"/>
        <v>d</v>
      </c>
      <c r="AK9" s="89" t="str">
        <f t="shared" ca="1" si="3"/>
        <v>d</v>
      </c>
      <c r="AL9" s="89" t="str">
        <f t="shared" ca="1" si="3"/>
        <v>d</v>
      </c>
      <c r="AM9" s="89" t="str">
        <f t="shared" ca="1" si="3"/>
        <v>d</v>
      </c>
      <c r="AN9" s="89" t="str">
        <f t="shared" ca="1" si="3"/>
        <v>d</v>
      </c>
      <c r="AO9" s="89" t="str">
        <f t="shared" ca="1" si="3"/>
        <v>d</v>
      </c>
      <c r="AP9" s="89" t="str">
        <f t="shared" ca="1" si="3"/>
        <v>d</v>
      </c>
      <c r="AQ9" s="89" t="str">
        <f t="shared" ca="1" si="3"/>
        <v>d</v>
      </c>
      <c r="AR9" s="89" t="str">
        <f t="shared" ca="1" si="3"/>
        <v>d</v>
      </c>
      <c r="AS9" s="89" t="str">
        <f t="shared" ca="1" si="3"/>
        <v>d</v>
      </c>
      <c r="AT9" s="89" t="str">
        <f t="shared" ca="1" si="3"/>
        <v>d</v>
      </c>
      <c r="AU9" s="89" t="str">
        <f t="shared" ca="1" si="3"/>
        <v>d</v>
      </c>
      <c r="AV9" s="89" t="str">
        <f t="shared" ca="1" si="3"/>
        <v>d</v>
      </c>
      <c r="AW9" s="89" t="str">
        <f t="shared" ca="1" si="3"/>
        <v>d</v>
      </c>
      <c r="AX9" s="89" t="str">
        <f t="shared" ca="1" si="3"/>
        <v>d</v>
      </c>
      <c r="AY9" s="89" t="str">
        <f t="shared" ca="1" si="3"/>
        <v>d</v>
      </c>
      <c r="AZ9" s="89" t="str">
        <f t="shared" ca="1" si="3"/>
        <v>d</v>
      </c>
      <c r="BA9" s="89" t="str">
        <f t="shared" ca="1" si="3"/>
        <v>d</v>
      </c>
      <c r="BB9" s="89" t="str">
        <f t="shared" ca="1" si="3"/>
        <v>d</v>
      </c>
      <c r="BC9" s="89" t="str">
        <f t="shared" ca="1" si="3"/>
        <v>d</v>
      </c>
      <c r="BD9" s="89" t="str">
        <f t="shared" ca="1" si="3"/>
        <v>d</v>
      </c>
      <c r="BE9" s="89" t="str">
        <f t="shared" ca="1" si="3"/>
        <v>d</v>
      </c>
      <c r="BF9" s="89" t="str">
        <f t="shared" ca="1" si="3"/>
        <v>d</v>
      </c>
      <c r="BG9" s="89" t="str">
        <f t="shared" ca="1" si="3"/>
        <v>d</v>
      </c>
      <c r="BH9" s="89" t="str">
        <f t="shared" ca="1" si="3"/>
        <v>d</v>
      </c>
      <c r="BI9" s="89" t="str">
        <f t="shared" ca="1" si="3"/>
        <v>d</v>
      </c>
      <c r="BJ9" s="89" t="str">
        <f t="shared" ca="1" si="3"/>
        <v>d</v>
      </c>
      <c r="BK9" s="89" t="str">
        <f t="shared" ca="1" si="3"/>
        <v>d</v>
      </c>
      <c r="BL9" s="89" t="str">
        <f t="shared" ca="1" si="3"/>
        <v>d</v>
      </c>
    </row>
    <row r="10" spans="1:68" ht="30" hidden="1" customHeight="1" thickBot="1" x14ac:dyDescent="0.4">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35">
      <c r="A11" s="10"/>
      <c r="B11" s="99" t="s">
        <v>9</v>
      </c>
      <c r="C11" s="53"/>
      <c r="D11" s="53"/>
      <c r="E11" s="54"/>
      <c r="F11" s="55"/>
      <c r="G11" s="56"/>
      <c r="H11" s="53"/>
      <c r="I11" s="24" t="str">
        <f t="shared" ref="I11:X26" ca="1" si="4">IF(AND($C11="Goal",I$7&gt;=$F11,I$7&lt;=$F11+$G11-1),2,IF(AND($C11="Milestone",I$7&gt;=$F11,I$7&lt;=$F11+$G11-1),1,""))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IF(AND($C11="Goal",Y$7&gt;=$F11,Y$7&lt;=$F11+$G11-1),2,IF(AND($C11="Milestone",Y$7&gt;=$F11,Y$7&lt;=$F11+$G11-1),1,""))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IF(AND($C11="Goal",AO$7&gt;=$F11,AO$7&lt;=$F11+$G11-1),2,IF(AND($C11="Milestone",AO$7&gt;=$F11,AO$7&lt;=$F11+$G11-1),1,""))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IF(AND($C11="Goal",BE$7&gt;=$F11,BE$7&lt;=$F11+$G11-1),2,IF(AND($C11="Milestone",BE$7&gt;=$F11,BE$7&lt;=$F11+$G11-1),1,""))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35">
      <c r="A12" s="10"/>
      <c r="B12" s="57" t="s">
        <v>10</v>
      </c>
      <c r="C12" s="53" t="s">
        <v>20</v>
      </c>
      <c r="D12" s="53" t="s">
        <v>27</v>
      </c>
      <c r="E12" s="54">
        <v>0.25</v>
      </c>
      <c r="F12" s="55">
        <v>45377</v>
      </c>
      <c r="G12" s="56">
        <v>3</v>
      </c>
      <c r="H12" s="53"/>
      <c r="I12" s="24">
        <f ca="1">IF(AND($C12="Goal",I$7&gt;=$F12,I$7&lt;=$F12+$G12-1),2,IF(AND($C12="Milestone",I$7&gt;=$F12,I$7&lt;=$F12+$G12-1),1,""))</f>
        <v>2</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35">
      <c r="A13" s="10"/>
      <c r="B13" s="57" t="s">
        <v>11</v>
      </c>
      <c r="C13" s="53" t="s">
        <v>21</v>
      </c>
      <c r="D13" s="53"/>
      <c r="E13" s="54"/>
      <c r="F13" s="55">
        <f ca="1">TODAY()+5</f>
        <v>45384</v>
      </c>
      <c r="G13" s="56">
        <v>1</v>
      </c>
      <c r="H13" s="53"/>
      <c r="I13" s="24" t="str">
        <f t="shared" ref="I13:X28" ca="1" si="8">IF(AND($C13="Goal",I$7&gt;=$F13,I$7&lt;=$F13+$G13-1),2,IF(AND($C13="Milestone",I$7&gt;=$F13,I$7&lt;=$F13+$G13-1),1,""))</f>
        <v/>
      </c>
      <c r="J13" s="24" t="str">
        <f t="shared" ca="1" si="4"/>
        <v/>
      </c>
      <c r="K13" s="24" t="str">
        <f t="shared" ca="1" si="4"/>
        <v/>
      </c>
      <c r="L13" s="24" t="str">
        <f t="shared" ca="1" si="4"/>
        <v/>
      </c>
      <c r="M13" s="24" t="str">
        <f t="shared" ca="1" si="4"/>
        <v/>
      </c>
      <c r="N13" s="24">
        <f t="shared" ca="1" si="4"/>
        <v>1</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35">
      <c r="A14" s="9"/>
      <c r="B14" s="57" t="s">
        <v>12</v>
      </c>
      <c r="C14" s="53" t="s">
        <v>22</v>
      </c>
      <c r="D14" s="53"/>
      <c r="E14" s="54">
        <v>0.5</v>
      </c>
      <c r="F14" s="55">
        <v>45377</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15" customHeight="1" x14ac:dyDescent="0.35">
      <c r="A15" s="9"/>
      <c r="B15" s="57" t="s">
        <v>13</v>
      </c>
      <c r="C15" s="53" t="s">
        <v>21</v>
      </c>
      <c r="D15" s="53"/>
      <c r="E15" s="54"/>
      <c r="F15" s="55">
        <f>F12+20</f>
        <v>45397</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f t="shared" ca="1" si="5"/>
        <v>1</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15" customHeight="1" x14ac:dyDescent="0.35">
      <c r="A16" s="9"/>
      <c r="B16" s="57" t="s">
        <v>14</v>
      </c>
      <c r="C16" s="53" t="s">
        <v>23</v>
      </c>
      <c r="D16" s="53"/>
      <c r="E16" s="54">
        <v>0.1</v>
      </c>
      <c r="F16" s="55">
        <f>F12+6</f>
        <v>45383</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15" customHeight="1" x14ac:dyDescent="0.35">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15" customHeight="1" x14ac:dyDescent="0.35">
      <c r="A18" s="10"/>
      <c r="B18" s="57" t="s">
        <v>10</v>
      </c>
      <c r="C18" s="53" t="s">
        <v>24</v>
      </c>
      <c r="D18" s="53"/>
      <c r="E18" s="54">
        <v>0.6</v>
      </c>
      <c r="F18" s="55">
        <f>F12+6</f>
        <v>45383</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15" customHeight="1" x14ac:dyDescent="0.35">
      <c r="A19" s="9"/>
      <c r="B19" s="57" t="s">
        <v>11</v>
      </c>
      <c r="C19" s="53" t="s">
        <v>25</v>
      </c>
      <c r="D19" s="53"/>
      <c r="E19" s="54">
        <v>0.5</v>
      </c>
      <c r="F19" s="55">
        <f>F18+2</f>
        <v>45385</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15" customHeight="1" x14ac:dyDescent="0.35">
      <c r="A20" s="9"/>
      <c r="B20" s="57" t="s">
        <v>12</v>
      </c>
      <c r="C20" s="53" t="s">
        <v>22</v>
      </c>
      <c r="D20" s="53"/>
      <c r="E20" s="54">
        <v>0.33</v>
      </c>
      <c r="F20" s="55">
        <f>F19+5</f>
        <v>45390</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15" customHeight="1" x14ac:dyDescent="0.35">
      <c r="A21" s="9"/>
      <c r="B21" s="57" t="s">
        <v>13</v>
      </c>
      <c r="C21" s="53" t="s">
        <v>21</v>
      </c>
      <c r="D21" s="53"/>
      <c r="E21" s="54"/>
      <c r="F21" s="55">
        <f>F20+2</f>
        <v>45392</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f t="shared" ca="1" si="4"/>
        <v>1</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15" customHeight="1" x14ac:dyDescent="0.35">
      <c r="A22" s="9"/>
      <c r="B22" s="57" t="s">
        <v>14</v>
      </c>
      <c r="C22" s="53"/>
      <c r="D22" s="53"/>
      <c r="E22" s="54"/>
      <c r="F22" s="55">
        <f>F21+1</f>
        <v>45393</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15" customHeight="1" x14ac:dyDescent="0.35">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15" customHeight="1" x14ac:dyDescent="0.35">
      <c r="A24" s="9"/>
      <c r="B24" s="57" t="s">
        <v>10</v>
      </c>
      <c r="C24" s="53" t="s">
        <v>25</v>
      </c>
      <c r="D24" s="53"/>
      <c r="E24" s="54"/>
      <c r="F24" s="55">
        <f>F12+15</f>
        <v>45392</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15" customHeight="1" x14ac:dyDescent="0.35">
      <c r="A25" s="9"/>
      <c r="B25" s="57" t="s">
        <v>11</v>
      </c>
      <c r="C25" s="53" t="s">
        <v>23</v>
      </c>
      <c r="D25" s="53"/>
      <c r="E25" s="54"/>
      <c r="F25" s="55">
        <f>F24+3</f>
        <v>45395</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15" customHeight="1" x14ac:dyDescent="0.35">
      <c r="A26" s="9"/>
      <c r="B26" s="57" t="s">
        <v>12</v>
      </c>
      <c r="C26" s="53" t="s">
        <v>25</v>
      </c>
      <c r="D26" s="53"/>
      <c r="E26" s="54"/>
      <c r="F26" s="55">
        <f>F25+15</f>
        <v>45410</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IF(AND($C26="Goal",BD$7&gt;=$F26,BD$7&lt;=$F26+$G26-1),2,IF(AND($C26="Milestone",BD$7&gt;=$F26,BD$7&lt;=$F26+$G26-1),1,""))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15" customHeight="1" x14ac:dyDescent="0.35">
      <c r="A27" s="9"/>
      <c r="B27" s="57" t="s">
        <v>13</v>
      </c>
      <c r="C27" s="53" t="s">
        <v>20</v>
      </c>
      <c r="D27" s="53"/>
      <c r="E27" s="54"/>
      <c r="F27" s="55">
        <f>F21+22</f>
        <v>45414</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IF(AND($C27="Goal",Y$7&gt;=$F27,Y$7&lt;=$F27+$G27-1),2,IF(AND($C27="Milestone",Y$7&gt;=$F27,Y$7&lt;=$F27+$G27-1),1,""))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f t="shared" ca="1" si="9"/>
        <v>2</v>
      </c>
      <c r="AS27" s="24">
        <f t="shared" ca="1" si="9"/>
        <v>2</v>
      </c>
      <c r="AT27" s="24">
        <f t="shared" ca="1" si="9"/>
        <v>2</v>
      </c>
      <c r="AU27" s="24" t="str">
        <f t="shared" ca="1" si="9"/>
        <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15" customHeight="1" x14ac:dyDescent="0.35">
      <c r="A28" s="9"/>
      <c r="B28" s="57" t="s">
        <v>14</v>
      </c>
      <c r="C28" s="53" t="s">
        <v>22</v>
      </c>
      <c r="D28" s="53"/>
      <c r="E28" s="54"/>
      <c r="F28" s="55">
        <f>F16</f>
        <v>45383</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15" customHeight="1" x14ac:dyDescent="0.35">
      <c r="A29" s="9"/>
      <c r="B29" s="99" t="s">
        <v>17</v>
      </c>
      <c r="C29" s="53"/>
      <c r="D29" s="53"/>
      <c r="E29" s="54"/>
      <c r="F29" s="55"/>
      <c r="G29" s="56"/>
      <c r="H29" s="53"/>
      <c r="I29" s="24" t="str">
        <f t="shared" ref="I29:X35" ca="1" si="12">IF(AND($C29="Goal",I$7&gt;=$F29,I$7&lt;=$F29+$G29-1),2,IF(AND($C29="Milestone",I$7&gt;=$F29,I$7&lt;=$F29+$G29-1),1,""))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15" customHeight="1" x14ac:dyDescent="0.35">
      <c r="A30" s="9"/>
      <c r="B30" s="57" t="s">
        <v>10</v>
      </c>
      <c r="C30" s="53"/>
      <c r="D30" s="53"/>
      <c r="E30" s="54"/>
      <c r="F30" s="55">
        <f>F27+3</f>
        <v>45417</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15" customHeight="1" x14ac:dyDescent="0.35">
      <c r="A31" s="9"/>
      <c r="B31" s="57" t="s">
        <v>11</v>
      </c>
      <c r="C31" s="53"/>
      <c r="D31" s="53"/>
      <c r="E31" s="54"/>
      <c r="F31" s="55">
        <f>F30+14</f>
        <v>45431</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15" customHeight="1" x14ac:dyDescent="0.35">
      <c r="A32" s="9"/>
      <c r="B32" s="57" t="s">
        <v>12</v>
      </c>
      <c r="C32" s="53" t="s">
        <v>21</v>
      </c>
      <c r="D32" s="53"/>
      <c r="E32" s="54"/>
      <c r="F32" s="55">
        <f>F31+42</f>
        <v>45473</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15" customHeight="1" x14ac:dyDescent="0.35">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15" customHeight="1" x14ac:dyDescent="0.35">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15" customHeight="1" x14ac:dyDescent="0.35">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15" customHeight="1" x14ac:dyDescent="0.35">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8" priority="4">
      <formula>I$7&lt;=EOMONTH($I$7,0)</formula>
    </cfRule>
  </conditionalFormatting>
  <conditionalFormatting sqref="I6:BL6">
    <cfRule type="expression" dxfId="17" priority="2">
      <formula>AND(I$7&lt;=EOMONTH($I$7,1),I$7&gt;EOMONTH($I$7,0))</formula>
    </cfRule>
  </conditionalFormatting>
  <conditionalFormatting sqref="I7:BL36">
    <cfRule type="expression" dxfId="16" priority="1">
      <formula>AND(TODAY()&gt;=I$7,TODAY()&lt;J$7)</formula>
    </cfRule>
  </conditionalFormatting>
  <conditionalFormatting sqref="I10:BL35">
    <cfRule type="expression" dxfId="15" priority="7" stopIfTrue="1">
      <formula>AND($C10="Low Risk",I$7&gt;=$F10,I$7&lt;=$F10+$G10-1)</formula>
    </cfRule>
    <cfRule type="expression" dxfId="14" priority="8" stopIfTrue="1">
      <formula>AND($C10="High Risk",I$7&gt;=$F10,I$7&lt;=$F10+$G10-1)</formula>
    </cfRule>
    <cfRule type="expression" dxfId="13" priority="9" stopIfTrue="1">
      <formula>AND($C10="On Track",I$7&gt;=$F10,I$7&lt;=$F10+$G10-1)</formula>
    </cfRule>
    <cfRule type="expression" dxfId="12" priority="10" stopIfTrue="1">
      <formula>AND($C10="Med Risk",I$7&gt;=$F10,I$7&lt;=$F10+$G10-1)</formula>
    </cfRule>
    <cfRule type="expression" dxfId="11" priority="11" stopIfTrue="1">
      <formula>AND(LEN($C10)=0,I$7&gt;=$F10,I$7&lt;=$F10+$G10-1)</formula>
    </cfRule>
  </conditionalFormatting>
  <conditionalFormatting sqref="I36:BL36">
    <cfRule type="expression" dxfId="10" priority="13" stopIfTrue="1">
      <formula>AND(#REF!="Low Risk",I$7&gt;=#REF!,I$7&lt;=#REF!+#REF!-1)</formula>
    </cfRule>
    <cfRule type="expression" dxfId="9" priority="14" stopIfTrue="1">
      <formula>AND(#REF!="High Risk",I$7&gt;=#REF!,I$7&lt;=#REF!+#REF!-1)</formula>
    </cfRule>
    <cfRule type="expression" dxfId="8" priority="15" stopIfTrue="1">
      <formula>AND(#REF!="On Track",I$7&gt;=#REF!,I$7&lt;=#REF!+#REF!-1)</formula>
    </cfRule>
    <cfRule type="expression" dxfId="7" priority="16" stopIfTrue="1">
      <formula>AND(#REF!="Med Risk",I$7&gt;=#REF!,I$7&lt;=#REF!+#REF!-1)</formula>
    </cfRule>
    <cfRule type="expression" dxfId="6" priority="17" stopIfTrue="1">
      <formula>AND(LEN(#REF!)=0,I$7&gt;=#REF!,I$7&lt;=#REF!+#REF!-1)</formula>
    </cfRule>
  </conditionalFormatting>
  <conditionalFormatting sqref="J6:BL6">
    <cfRule type="expression" dxfId="5"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Colour</vt:lpstr>
      <vt:lpstr>Colour!Print_Titles</vt:lpstr>
      <vt:lpstr>Dark!Print_Titles</vt:lpstr>
      <vt:lpstr>Light!Print_Titles</vt:lpstr>
      <vt:lpstr>Colour!Project_Start</vt:lpstr>
      <vt:lpstr>Dark!Project_Start</vt:lpstr>
      <vt:lpstr>Light!Project_Start</vt:lpstr>
      <vt:lpstr>Colour!Scrolling_Increment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2024-03-28T15:38:49Z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