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CF53B7B5-A0C0-41FD-A0AA-4BB079655A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aphique_1" sheetId="16" r:id="rId1"/>
    <sheet name="graphique_2" sheetId="13" r:id="rId2"/>
    <sheet name="graphique_3" sheetId="10" r:id="rId3"/>
    <sheet name="graphique_4" sheetId="15" r:id="rId4"/>
  </sheets>
  <definedNames>
    <definedName name="S_POP_BASSIN" localSheetId="0">#REF!</definedName>
    <definedName name="S_POP_BASSIN" localSheetId="1">#REF!</definedName>
    <definedName name="S_POP_BASSIN" localSheetId="3">#REF!</definedName>
    <definedName name="S_POP_BASSI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3" l="1"/>
  <c r="B16" i="13"/>
  <c r="D9" i="13"/>
  <c r="C9" i="13"/>
  <c r="C20" i="13" s="1"/>
  <c r="B9" i="13"/>
  <c r="B20" i="13" s="1"/>
  <c r="D20" i="13" s="1"/>
  <c r="D8" i="13"/>
  <c r="C8" i="13"/>
  <c r="C19" i="13" s="1"/>
  <c r="B8" i="13"/>
  <c r="D7" i="13"/>
  <c r="C7" i="13"/>
  <c r="B7" i="13"/>
  <c r="B18" i="13" s="1"/>
  <c r="D18" i="13" s="1"/>
  <c r="D6" i="13"/>
  <c r="D10" i="13" s="1"/>
  <c r="C6" i="13"/>
  <c r="C17" i="13" s="1"/>
  <c r="B6" i="13"/>
  <c r="B17" i="13" s="1"/>
  <c r="D17" i="13" s="1"/>
  <c r="D5" i="13"/>
  <c r="C5" i="13"/>
  <c r="B5" i="13"/>
  <c r="D31" i="13" l="1"/>
  <c r="D29" i="13"/>
  <c r="D30" i="13"/>
  <c r="D27" i="13"/>
  <c r="D11" i="13"/>
  <c r="D16" i="13"/>
  <c r="C16" i="13"/>
  <c r="B19" i="13"/>
  <c r="D19" i="13" s="1"/>
  <c r="B10" i="13"/>
  <c r="D28" i="13"/>
  <c r="C10" i="13"/>
  <c r="C31" i="13" s="1"/>
  <c r="D32" i="13" l="1"/>
  <c r="C11" i="13"/>
  <c r="C22" i="13" s="1"/>
  <c r="C29" i="13"/>
  <c r="C30" i="13"/>
  <c r="C21" i="13"/>
  <c r="C28" i="13"/>
  <c r="C27" i="13"/>
  <c r="C32" i="13" s="1"/>
  <c r="B27" i="13"/>
  <c r="B32" i="13" s="1"/>
  <c r="B11" i="13"/>
  <c r="B22" i="13" s="1"/>
  <c r="B28" i="13"/>
  <c r="B21" i="13"/>
  <c r="D21" i="13" s="1"/>
  <c r="B31" i="13"/>
  <c r="B29" i="13"/>
  <c r="B30" i="13"/>
  <c r="D22" i="13" l="1"/>
  <c r="X13" i="10" l="1"/>
  <c r="W13" i="10"/>
  <c r="V13" i="10"/>
  <c r="U13" i="10"/>
  <c r="T13" i="10"/>
  <c r="S13" i="10"/>
  <c r="R13" i="10"/>
  <c r="Q13" i="10"/>
  <c r="X12" i="10"/>
  <c r="W12" i="10"/>
  <c r="V12" i="10"/>
  <c r="U12" i="10"/>
  <c r="T12" i="10"/>
  <c r="S12" i="10"/>
  <c r="R12" i="10"/>
  <c r="Q12" i="10"/>
  <c r="X11" i="10"/>
  <c r="W11" i="10"/>
  <c r="V11" i="10"/>
  <c r="U11" i="10"/>
  <c r="T11" i="10"/>
  <c r="S11" i="10"/>
  <c r="R11" i="10"/>
  <c r="Q11" i="10"/>
  <c r="X10" i="10"/>
  <c r="W10" i="10"/>
  <c r="V10" i="10"/>
  <c r="U10" i="10"/>
  <c r="T10" i="10"/>
  <c r="S10" i="10"/>
  <c r="R10" i="10"/>
  <c r="Q10" i="10"/>
  <c r="X9" i="10"/>
  <c r="W9" i="10"/>
  <c r="V9" i="10"/>
  <c r="U9" i="10"/>
  <c r="T9" i="10"/>
  <c r="S9" i="10"/>
  <c r="R9" i="10"/>
  <c r="Q9" i="10"/>
  <c r="X8" i="10"/>
  <c r="W8" i="10"/>
  <c r="V8" i="10"/>
  <c r="U8" i="10"/>
  <c r="T8" i="10"/>
  <c r="S8" i="10"/>
  <c r="R8" i="10"/>
  <c r="Q8" i="10"/>
  <c r="X7" i="10"/>
  <c r="W7" i="10"/>
  <c r="V7" i="10"/>
  <c r="U7" i="10"/>
  <c r="T7" i="10"/>
  <c r="S7" i="10"/>
  <c r="R7" i="10"/>
  <c r="Q7" i="10"/>
  <c r="X6" i="10"/>
  <c r="W6" i="10"/>
  <c r="V6" i="10"/>
  <c r="U6" i="10"/>
  <c r="T6" i="10"/>
  <c r="S6" i="10"/>
  <c r="R6" i="10"/>
  <c r="Q6" i="10"/>
  <c r="Q17" i="10" l="1"/>
</calcChain>
</file>

<file path=xl/sharedStrings.xml><?xml version="1.0" encoding="utf-8"?>
<sst xmlns="http://schemas.openxmlformats.org/spreadsheetml/2006/main" count="116" uniqueCount="81">
  <si>
    <t>En %</t>
  </si>
  <si>
    <r>
      <t>En milliards de m</t>
    </r>
    <r>
      <rPr>
        <vertAlign val="superscript"/>
        <sz val="11"/>
        <color rgb="FFFF0000"/>
        <rFont val="Arial"/>
        <family val="2"/>
      </rPr>
      <t>3</t>
    </r>
  </si>
  <si>
    <r>
      <t>En milliards de m</t>
    </r>
    <r>
      <rPr>
        <vertAlign val="superscript"/>
        <sz val="10"/>
        <color indexed="8"/>
        <rFont val="Arial"/>
        <family val="2"/>
      </rPr>
      <t>3</t>
    </r>
  </si>
  <si>
    <t>Eau de surface</t>
  </si>
  <si>
    <t>Eau souterraine</t>
  </si>
  <si>
    <t>Total</t>
  </si>
  <si>
    <t>Production d'eau potable</t>
  </si>
  <si>
    <t>Usages principalement agricoles</t>
  </si>
  <si>
    <t>Usages principalement industriels</t>
  </si>
  <si>
    <t>Alimentation des canaux</t>
  </si>
  <si>
    <t>Refroidissement des centrales de production d’électricité</t>
  </si>
  <si>
    <t>Total hors canaux et électricité</t>
  </si>
  <si>
    <t>Prélèvements</t>
  </si>
  <si>
    <t>Consommation</t>
  </si>
  <si>
    <t>Répartition entre les usages</t>
  </si>
  <si>
    <t>Artois-Picardie</t>
  </si>
  <si>
    <t>Rhin-Meuse</t>
  </si>
  <si>
    <t>Rhone-Méditerranée</t>
  </si>
  <si>
    <t>Corse</t>
  </si>
  <si>
    <t>Adour-Garonne</t>
  </si>
  <si>
    <t>Loire-Bretagne</t>
  </si>
  <si>
    <t>Seine-Normandie</t>
  </si>
  <si>
    <t>Prélèvement pour l'eau potable</t>
  </si>
  <si>
    <t>Prélèvement pour l'agriculture</t>
  </si>
  <si>
    <t>Prélèvement pour industrie</t>
  </si>
  <si>
    <t>Consommation pour l'eau potable</t>
  </si>
  <si>
    <t>Consommation par l'agriculture</t>
  </si>
  <si>
    <t>Consommation par l'industrie</t>
  </si>
  <si>
    <t>Prélèvement des centrales 
électriques (refroidissement)</t>
  </si>
  <si>
    <t>Consommation des centrales 
électriques (refroidissement)</t>
  </si>
  <si>
    <t>Production eau potable</t>
  </si>
  <si>
    <t>Alimentation canaux</t>
  </si>
  <si>
    <t>Refroidissement centrales électriques</t>
  </si>
  <si>
    <t>Eaux de surface</t>
  </si>
  <si>
    <t>Eaux souterraines</t>
  </si>
  <si>
    <t>Note : données déclarées auprès des agences de l'eau, hors prélèvements en mer et en eau saumâtre, hors hydroélectricité.</t>
  </si>
  <si>
    <t>Champ : France métropolitaine.</t>
  </si>
  <si>
    <t>Répartition des volumes prélevés par milieu selon l'usage</t>
  </si>
  <si>
    <t>Répartition des volumes prélevés par usage selon le milieu</t>
  </si>
  <si>
    <t xml:space="preserve">source données: </t>
  </si>
  <si>
    <t>T:\1_Donnees_Traitements\prelevements\bnpe\traitement\2021\bnpe_2021_v2.xlsx</t>
  </si>
  <si>
    <t>Somme de volume</t>
  </si>
  <si>
    <t>Étiquettes de colonnes</t>
  </si>
  <si>
    <t>Étiquettes de lignes</t>
  </si>
  <si>
    <t>CONT</t>
  </si>
  <si>
    <t>SOUT</t>
  </si>
  <si>
    <t>Total général</t>
  </si>
  <si>
    <t>AEP</t>
  </si>
  <si>
    <t>IRR</t>
  </si>
  <si>
    <t>IND</t>
  </si>
  <si>
    <t>ALIM</t>
  </si>
  <si>
    <t>EDF</t>
  </si>
  <si>
    <r>
      <rPr>
        <b/>
        <i/>
        <sz val="10"/>
        <color indexed="8"/>
        <rFont val="Arial"/>
        <family val="2"/>
      </rPr>
      <t>Source</t>
    </r>
    <r>
      <rPr>
        <i/>
        <sz val="10"/>
        <color indexed="8"/>
        <rFont val="Arial"/>
        <family val="2"/>
      </rPr>
      <t xml:space="preserve"> : OFB - Banque nationale des prélèvements quantitatifs en eau (BNPE). Traitements : SDES, 2024</t>
    </r>
  </si>
  <si>
    <t>fichier source :</t>
  </si>
  <si>
    <t>Graphique 3 : prélèvements et consommation d'eau douce en France, moyenne 2010-2021 (millions de m3)</t>
  </si>
  <si>
    <t>L:\Eau\Prelevements_conso\1_donnees_traitements\autre\FICHIER_DE_REF_eau_prélèvements_conso_série_V202406.xlsx</t>
  </si>
  <si>
    <t>Année</t>
  </si>
  <si>
    <t>Ressource en eau renouvelable annuelle (milliards de m3 - Mdm3)</t>
  </si>
  <si>
    <t>Pourcentage par rapport à la moyenne * 100</t>
  </si>
  <si>
    <t>Ecart à la moyenne en pourcentage *100</t>
  </si>
  <si>
    <t>L'année hydrologique est définie de septembre de l'année précédente à août de l'année courante.</t>
  </si>
  <si>
    <t>Ressource en eau</t>
  </si>
  <si>
    <t>Ressource en eau % saison</t>
  </si>
  <si>
    <t>Automne</t>
  </si>
  <si>
    <t>Hiver</t>
  </si>
  <si>
    <t>Printemps</t>
  </si>
  <si>
    <t>Été</t>
  </si>
  <si>
    <t xml:space="preserve">Note : par convention, les saisons hydrologiques débutent en septembre. L’automne inclut ainsi les mois de septembre à novembre, </t>
  </si>
  <si>
    <t>l’hiver décembre à février, le printemps mars à mai et l’été compte les mois de juin à août.</t>
  </si>
  <si>
    <t>Champ : France métropolitaine</t>
  </si>
  <si>
    <t>Graphique 1 : répartition saisonnière de l'apport d'eau douce renouvelable (moyenne 1990-2021)</t>
  </si>
  <si>
    <t xml:space="preserve">Notes : la ressource en eau renouvelable considérée est le volume des précipitations diminuées de </t>
  </si>
  <si>
    <t xml:space="preserve">l’évapotranspiration, auquel sont ajoutés les écoulements arrivant des pays limitrophes. </t>
  </si>
  <si>
    <t xml:space="preserve">La ligne à 0 représente la moyenne 1990-2021 de 211 milliards de m3. </t>
  </si>
  <si>
    <t>Graphique 2 : répartition des volumes d'eau douce prélevés par usages et par milieux en 2021</t>
  </si>
  <si>
    <t>Graphique 4  : évolution de la ressource en eau renouvelable par rapport à la moyenne (année hydrologique)</t>
  </si>
  <si>
    <r>
      <t>Valeurs en milliards de m</t>
    </r>
    <r>
      <rPr>
        <i/>
        <vertAlign val="superscript"/>
        <sz val="11"/>
        <color theme="1"/>
        <rFont val="Arial"/>
        <family val="2"/>
      </rPr>
      <t>3</t>
    </r>
  </si>
  <si>
    <r>
      <rPr>
        <b/>
        <i/>
        <sz val="11"/>
        <color theme="1"/>
        <rFont val="Arial"/>
        <family val="2"/>
      </rPr>
      <t>Sources</t>
    </r>
    <r>
      <rPr>
        <i/>
        <sz val="11"/>
        <color theme="1"/>
        <rFont val="Arial"/>
        <family val="2"/>
      </rPr>
      <t xml:space="preserve"> : Météo France ; Hydroportail. Traitements : SDES, 2024</t>
    </r>
  </si>
  <si>
    <r>
      <t>En millions de m</t>
    </r>
    <r>
      <rPr>
        <vertAlign val="superscript"/>
        <sz val="11"/>
        <color rgb="FFFF0000"/>
        <rFont val="Arial"/>
        <family val="2"/>
      </rPr>
      <t>3</t>
    </r>
  </si>
  <si>
    <r>
      <rPr>
        <b/>
        <i/>
        <sz val="11"/>
        <color theme="1"/>
        <rFont val="Arial"/>
        <family val="2"/>
      </rPr>
      <t>Sources</t>
    </r>
    <r>
      <rPr>
        <i/>
        <sz val="11"/>
        <color theme="1"/>
        <rFont val="Arial"/>
        <family val="2"/>
      </rPr>
      <t xml:space="preserve"> :  Office francais de la biodiversité  (OFB) - Banque nationale des prélèvements quantitatifs en eau (volumes prélevés), EDF (données de consommation d'eau pour les centrales électriques nucléaires), Ifen, OIEau, Agences de l'eau - "Les prélèvements d'eau en France en 2001", Mars 2004 (coefficients de consommation par usage), OFB - Observatoire des services public d'eau et d'assainissement (taux de rendement des réseaux de distribution d'eau potable). Traitement SDES, 2023</t>
    </r>
  </si>
  <si>
    <r>
      <t>Sources :</t>
    </r>
    <r>
      <rPr>
        <i/>
        <sz val="11"/>
        <color rgb="FF000000"/>
        <rFont val="Arial"/>
        <family val="2"/>
      </rPr>
      <t xml:space="preserve"> Hydroportail (écoulements) ; Météo-France (précipitations, évapotranspiration). Traitements : SDES, 2024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</si>
</sst>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Arial"/>
      <family val="2"/>
    </font>
    <font>
      <sz val="11"/>
      <color rgb="FFFF0000"/>
      <name val="Arial"/>
      <family val="2"/>
    </font>
    <font>
      <vertAlign val="superscript"/>
      <sz val="11"/>
      <color rgb="FFFF00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sz val="10"/>
      <color rgb="FFFF0000"/>
      <name val="Arial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sz val="6"/>
      <color rgb="FFFF0000"/>
      <name val="Arial"/>
      <family val="2"/>
    </font>
    <font>
      <b/>
      <sz val="12"/>
      <color theme="1"/>
      <name val="Arial"/>
      <family val="2"/>
    </font>
    <font>
      <i/>
      <vertAlign val="superscript"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i/>
      <sz val="9"/>
      <color rgb="FFFF0000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i/>
      <sz val="11"/>
      <color rgb="FF000000"/>
      <name val="Arial"/>
      <family val="2"/>
    </font>
    <font>
      <i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3" fontId="8" fillId="0" borderId="0" xfId="0" applyNumberFormat="1" applyFont="1"/>
    <xf numFmtId="0" fontId="8" fillId="0" borderId="2" xfId="0" applyFont="1" applyBorder="1"/>
    <xf numFmtId="3" fontId="8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8" fillId="0" borderId="2" xfId="0" applyFont="1" applyBorder="1" applyAlignment="1">
      <alignment wrapText="1"/>
    </xf>
    <xf numFmtId="0" fontId="7" fillId="0" borderId="2" xfId="0" applyFont="1" applyBorder="1"/>
    <xf numFmtId="9" fontId="8" fillId="0" borderId="0" xfId="5" applyFont="1" applyFill="1" applyAlignment="1">
      <alignment horizontal="center"/>
    </xf>
    <xf numFmtId="9" fontId="8" fillId="0" borderId="0" xfId="5" applyFont="1" applyAlignment="1">
      <alignment horizontal="center"/>
    </xf>
    <xf numFmtId="0" fontId="8" fillId="0" borderId="0" xfId="0" applyFont="1" applyAlignment="1">
      <alignment horizontal="right" vertical="center"/>
    </xf>
    <xf numFmtId="9" fontId="8" fillId="0" borderId="2" xfId="5" applyFont="1" applyFill="1" applyBorder="1" applyAlignment="1">
      <alignment horizontal="right" indent="1"/>
    </xf>
    <xf numFmtId="9" fontId="8" fillId="0" borderId="2" xfId="5" applyFont="1" applyBorder="1" applyAlignment="1">
      <alignment horizontal="right" indent="1"/>
    </xf>
    <xf numFmtId="0" fontId="11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164" fontId="8" fillId="0" borderId="2" xfId="0" applyNumberFormat="1" applyFont="1" applyBorder="1" applyAlignment="1">
      <alignment horizontal="right" indent="1"/>
    </xf>
    <xf numFmtId="164" fontId="7" fillId="0" borderId="2" xfId="0" applyNumberFormat="1" applyFont="1" applyBorder="1" applyAlignment="1">
      <alignment horizontal="right" inden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6" fillId="3" borderId="0" xfId="0" applyFont="1" applyFill="1"/>
    <xf numFmtId="0" fontId="6" fillId="3" borderId="0" xfId="0" applyFont="1" applyFill="1"/>
    <xf numFmtId="165" fontId="6" fillId="3" borderId="0" xfId="0" applyNumberFormat="1" applyFont="1" applyFill="1"/>
    <xf numFmtId="2" fontId="6" fillId="3" borderId="0" xfId="0" applyNumberFormat="1" applyFont="1" applyFill="1"/>
    <xf numFmtId="166" fontId="6" fillId="3" borderId="0" xfId="5" applyNumberFormat="1" applyFont="1" applyFill="1"/>
    <xf numFmtId="0" fontId="14" fillId="3" borderId="0" xfId="0" applyFont="1" applyFill="1"/>
    <xf numFmtId="0" fontId="19" fillId="3" borderId="0" xfId="0" applyFont="1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6" fillId="0" borderId="0" xfId="0" applyNumberFormat="1" applyFont="1" applyAlignment="1">
      <alignment vertical="top" wrapText="1"/>
    </xf>
    <xf numFmtId="3" fontId="6" fillId="0" borderId="0" xfId="0" applyNumberFormat="1" applyFont="1"/>
    <xf numFmtId="9" fontId="6" fillId="0" borderId="0" xfId="5" applyFont="1"/>
    <xf numFmtId="0" fontId="6" fillId="0" borderId="0" xfId="0" applyFont="1" applyAlignment="1">
      <alignment wrapText="1"/>
    </xf>
    <xf numFmtId="2" fontId="6" fillId="0" borderId="0" xfId="0" applyNumberFormat="1" applyFont="1"/>
    <xf numFmtId="9" fontId="25" fillId="0" borderId="0" xfId="0" applyNumberFormat="1" applyFont="1"/>
    <xf numFmtId="0" fontId="26" fillId="3" borderId="0" xfId="0" applyFont="1" applyFill="1"/>
    <xf numFmtId="49" fontId="26" fillId="3" borderId="2" xfId="0" applyNumberFormat="1" applyFont="1" applyFill="1" applyBorder="1"/>
    <xf numFmtId="49" fontId="26" fillId="3" borderId="2" xfId="0" applyNumberFormat="1" applyFont="1" applyFill="1" applyBorder="1" applyAlignment="1">
      <alignment wrapText="1"/>
    </xf>
    <xf numFmtId="1" fontId="6" fillId="3" borderId="2" xfId="0" applyNumberFormat="1" applyFont="1" applyFill="1" applyBorder="1"/>
    <xf numFmtId="165" fontId="6" fillId="3" borderId="2" xfId="0" applyNumberFormat="1" applyFont="1" applyFill="1" applyBorder="1"/>
    <xf numFmtId="1" fontId="6" fillId="3" borderId="2" xfId="5" applyNumberFormat="1" applyFont="1" applyFill="1" applyBorder="1"/>
    <xf numFmtId="1" fontId="6" fillId="3" borderId="0" xfId="0" applyNumberFormat="1" applyFont="1" applyFill="1"/>
    <xf numFmtId="0" fontId="14" fillId="3" borderId="0" xfId="0" applyFont="1" applyFill="1" applyAlignment="1">
      <alignment wrapText="1"/>
    </xf>
    <xf numFmtId="0" fontId="14" fillId="3" borderId="0" xfId="0" applyFont="1" applyFill="1" applyAlignment="1">
      <alignment horizontal="left" wrapText="1"/>
    </xf>
    <xf numFmtId="0" fontId="27" fillId="0" borderId="0" xfId="0" applyFont="1"/>
    <xf numFmtId="0" fontId="4" fillId="3" borderId="0" xfId="0" applyFont="1" applyFill="1"/>
    <xf numFmtId="0" fontId="20" fillId="0" borderId="0" xfId="0" applyFont="1" applyAlignment="1">
      <alignment horizontal="left" vertical="center" readingOrder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4" fillId="0" borderId="0" xfId="0" applyFont="1" applyAlignment="1">
      <alignment vertical="top" wrapText="1"/>
    </xf>
  </cellXfs>
  <cellStyles count="6">
    <cellStyle name="Commentaire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  <cellStyle name="Pourcentage" xfId="5" builtinId="5"/>
  </cellStyles>
  <dxfs count="0"/>
  <tableStyles count="0" defaultTableStyle="TableStyleMedium2" defaultPivotStyle="PivotStyleMedium9"/>
  <colors>
    <mruColors>
      <color rgb="FF000000"/>
      <color rgb="FFFF6F4C"/>
      <color rgb="FF169B62"/>
      <color rgb="FFFDCF41"/>
      <color rgb="FF465F9D"/>
      <color rgb="FF5770BE"/>
      <color rgb="FFD3D3D3"/>
      <color rgb="FFFF732C"/>
      <color rgb="FFFFE552"/>
      <color rgb="FFFF9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1744554657941"/>
          <c:y val="2.5574965915318462E-2"/>
          <c:w val="0.77251252684323546"/>
          <c:h val="0.817642714609024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6F4C"/>
              </a:solidFill>
            </c:spPr>
            <c:extLst>
              <c:ext xmlns:c16="http://schemas.microsoft.com/office/drawing/2014/chart" uri="{C3380CC4-5D6E-409C-BE32-E72D297353CC}">
                <c16:uniqueId val="{00000001-3DB3-44BC-AFC5-E7841B61AB47}"/>
              </c:ext>
            </c:extLst>
          </c:dPt>
          <c:dPt>
            <c:idx val="1"/>
            <c:bubble3D val="0"/>
            <c:spPr>
              <a:solidFill>
                <a:srgbClr val="D3D3D3"/>
              </a:solidFill>
            </c:spPr>
            <c:extLst>
              <c:ext xmlns:c16="http://schemas.microsoft.com/office/drawing/2014/chart" uri="{C3380CC4-5D6E-409C-BE32-E72D297353CC}">
                <c16:uniqueId val="{00000003-3DB3-44BC-AFC5-E7841B61AB47}"/>
              </c:ext>
            </c:extLst>
          </c:dPt>
          <c:dPt>
            <c:idx val="2"/>
            <c:bubble3D val="0"/>
            <c:spPr>
              <a:solidFill>
                <a:srgbClr val="169B62"/>
              </a:solidFill>
            </c:spPr>
            <c:extLst>
              <c:ext xmlns:c16="http://schemas.microsoft.com/office/drawing/2014/chart" uri="{C3380CC4-5D6E-409C-BE32-E72D297353CC}">
                <c16:uniqueId val="{00000005-3DB3-44BC-AFC5-E7841B61AB47}"/>
              </c:ext>
            </c:extLst>
          </c:dPt>
          <c:dPt>
            <c:idx val="3"/>
            <c:bubble3D val="0"/>
            <c:spPr>
              <a:solidFill>
                <a:srgbClr val="FDCF41"/>
              </a:solidFill>
            </c:spPr>
            <c:extLst>
              <c:ext xmlns:c16="http://schemas.microsoft.com/office/drawing/2014/chart" uri="{C3380CC4-5D6E-409C-BE32-E72D297353CC}">
                <c16:uniqueId val="{00000007-3DB3-44BC-AFC5-E7841B61AB47}"/>
              </c:ext>
            </c:extLst>
          </c:dPt>
          <c:dLbls>
            <c:dLbl>
              <c:idx val="0"/>
              <c:layout>
                <c:manualLayout>
                  <c:x val="2.4544771099592449E-3"/>
                  <c:y val="2.7168134333709772E-2"/>
                </c:manualLayout>
              </c:layout>
              <c:tx>
                <c:rich>
                  <a:bodyPr/>
                  <a:lstStyle/>
                  <a:p>
                    <a:r>
                      <a:rPr lang="en-US" sz="1000" baseline="0"/>
                      <a:t>41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DB3-44BC-AFC5-E7841B61AB47}"/>
                </c:ext>
              </c:extLst>
            </c:dLbl>
            <c:dLbl>
              <c:idx val="1"/>
              <c:layout>
                <c:manualLayout>
                  <c:x val="-1.5234123372769359E-2"/>
                  <c:y val="-2.3270979195052253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48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DB3-44BC-AFC5-E7841B61AB47}"/>
                </c:ext>
              </c:extLst>
            </c:dLbl>
            <c:dLbl>
              <c:idx val="2"/>
              <c:layout>
                <c:manualLayout>
                  <c:x val="1.7878368219047995E-3"/>
                  <c:y val="-1.299051712885839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DB3-44BC-AFC5-E7841B61AB47}"/>
                </c:ext>
              </c:extLst>
            </c:dLbl>
            <c:dLbl>
              <c:idx val="3"/>
              <c:layout>
                <c:manualLayout>
                  <c:x val="-7.3700991145924781E-17"/>
                  <c:y val="-1.3555950281091442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DB3-44BC-AFC5-E7841B61AB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graphique_1!$A$3:$A$6</c:f>
              <c:strCache>
                <c:ptCount val="4"/>
                <c:pt idx="0">
                  <c:v>Automne</c:v>
                </c:pt>
                <c:pt idx="1">
                  <c:v>Hiver</c:v>
                </c:pt>
                <c:pt idx="2">
                  <c:v>Printemps</c:v>
                </c:pt>
                <c:pt idx="3">
                  <c:v>Été</c:v>
                </c:pt>
              </c:strCache>
            </c:strRef>
          </c:cat>
          <c:val>
            <c:numRef>
              <c:f>graphique_1!$C$3:$C$6</c:f>
              <c:numCache>
                <c:formatCode>0.00</c:formatCode>
                <c:ptCount val="4"/>
                <c:pt idx="0">
                  <c:v>0.40666389525926899</c:v>
                </c:pt>
                <c:pt idx="1">
                  <c:v>0.48354159209365738</c:v>
                </c:pt>
                <c:pt idx="2">
                  <c:v>9.2825561849872076E-2</c:v>
                </c:pt>
                <c:pt idx="3">
                  <c:v>1.6968950797201534E-2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B3-44BC-AFC5-E7841B61AB4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b"/>
      <c:overlay val="0"/>
      <c:txPr>
        <a:bodyPr/>
        <a:lstStyle/>
        <a:p>
          <a:pPr rtl="0">
            <a:defRPr baseline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976796262928777E-2"/>
          <c:y val="2.7650338309891106E-2"/>
          <c:w val="0.94116781911290603"/>
          <c:h val="0.73373851664895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graphique_2!$B$4</c:f>
              <c:strCache>
                <c:ptCount val="1"/>
                <c:pt idx="0">
                  <c:v>Eaux de surface</c:v>
                </c:pt>
              </c:strCache>
            </c:strRef>
          </c:tx>
          <c:spPr>
            <a:solidFill>
              <a:srgbClr val="5770BE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graphique_2!$A$5:$A$9</c:f>
              <c:strCache>
                <c:ptCount val="5"/>
                <c:pt idx="0">
                  <c:v>Production eau potable</c:v>
                </c:pt>
                <c:pt idx="1">
                  <c:v>Usages principalement agricoles</c:v>
                </c:pt>
                <c:pt idx="2">
                  <c:v>Usages principalement industriels</c:v>
                </c:pt>
                <c:pt idx="3">
                  <c:v>Alimentation canaux</c:v>
                </c:pt>
                <c:pt idx="4">
                  <c:v>Refroidissement centrales électriques</c:v>
                </c:pt>
              </c:strCache>
            </c:strRef>
          </c:cat>
          <c:val>
            <c:numRef>
              <c:f>graphique_2!$B$5:$B$9</c:f>
              <c:numCache>
                <c:formatCode>#\ ##0.0</c:formatCode>
                <c:ptCount val="5"/>
                <c:pt idx="0">
                  <c:v>1.790716006</c:v>
                </c:pt>
                <c:pt idx="1">
                  <c:v>1.6153416030000001</c:v>
                </c:pt>
                <c:pt idx="2">
                  <c:v>1.3644745119999999</c:v>
                </c:pt>
                <c:pt idx="3">
                  <c:v>5.1029090830000001</c:v>
                </c:pt>
                <c:pt idx="4">
                  <c:v>14.367117335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2-4252-AFA1-2CF01768DFE8}"/>
            </c:ext>
          </c:extLst>
        </c:ser>
        <c:ser>
          <c:idx val="1"/>
          <c:order val="1"/>
          <c:tx>
            <c:strRef>
              <c:f>graphique_2!$C$4</c:f>
              <c:strCache>
                <c:ptCount val="1"/>
                <c:pt idx="0">
                  <c:v>Eaux souterraines</c:v>
                </c:pt>
              </c:strCache>
            </c:strRef>
          </c:tx>
          <c:spPr>
            <a:solidFill>
              <a:srgbClr val="91AE4F"/>
            </a:solidFill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02-4252-AFA1-2CF01768DFE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02-4252-AFA1-2CF01768DFE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graphique_2!$A$5:$A$9</c:f>
              <c:strCache>
                <c:ptCount val="5"/>
                <c:pt idx="0">
                  <c:v>Production eau potable</c:v>
                </c:pt>
                <c:pt idx="1">
                  <c:v>Usages principalement agricoles</c:v>
                </c:pt>
                <c:pt idx="2">
                  <c:v>Usages principalement industriels</c:v>
                </c:pt>
                <c:pt idx="3">
                  <c:v>Alimentation canaux</c:v>
                </c:pt>
                <c:pt idx="4">
                  <c:v>Refroidissement centrales électriques</c:v>
                </c:pt>
              </c:strCache>
            </c:strRef>
          </c:cat>
          <c:val>
            <c:numRef>
              <c:f>graphique_2!$C$5:$C$9</c:f>
              <c:numCache>
                <c:formatCode>#\ ##0.0</c:formatCode>
                <c:ptCount val="5"/>
                <c:pt idx="0">
                  <c:v>3.4803824739999998</c:v>
                </c:pt>
                <c:pt idx="1">
                  <c:v>0.89982196999999997</c:v>
                </c:pt>
                <c:pt idx="2">
                  <c:v>0.90847878500000001</c:v>
                </c:pt>
                <c:pt idx="3">
                  <c:v>1.2896902E-2</c:v>
                </c:pt>
                <c:pt idx="4">
                  <c:v>1.326912E-3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02-4252-AFA1-2CF01768D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3843328"/>
        <c:axId val="242235008"/>
      </c:barChart>
      <c:catAx>
        <c:axId val="38384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aseline="0"/>
            </a:pPr>
            <a:endParaRPr lang="fr-FR"/>
          </a:p>
        </c:txPr>
        <c:crossAx val="242235008"/>
        <c:crosses val="autoZero"/>
        <c:auto val="1"/>
        <c:lblAlgn val="ctr"/>
        <c:lblOffset val="100"/>
        <c:noMultiLvlLbl val="0"/>
      </c:catAx>
      <c:valAx>
        <c:axId val="242235008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baseline="0"/>
            </a:pPr>
            <a:endParaRPr lang="fr-FR"/>
          </a:p>
        </c:txPr>
        <c:crossAx val="383843328"/>
        <c:crosses val="autoZero"/>
        <c:crossBetween val="between"/>
        <c:majorUnit val="5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28880468008854226"/>
          <c:y val="0.90218205604660917"/>
          <c:w val="0.51429980673889641"/>
          <c:h val="9.587023293106639E-2"/>
        </c:manualLayout>
      </c:layout>
      <c:overlay val="0"/>
      <c:txPr>
        <a:bodyPr/>
        <a:lstStyle/>
        <a:p>
          <a:pPr>
            <a:defRPr baseline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Arial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7682967507329E-2"/>
          <c:y val="1.7465693784137419E-2"/>
          <c:w val="0.90658453093588998"/>
          <c:h val="0.66368335790455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graphique_3!$B$6</c:f>
              <c:strCache>
                <c:ptCount val="1"/>
                <c:pt idx="0">
                  <c:v>Prélèvement pour l'eau potable</c:v>
                </c:pt>
              </c:strCache>
            </c:strRef>
          </c:tx>
          <c:spPr>
            <a:solidFill>
              <a:srgbClr val="5770BE"/>
            </a:solidFill>
          </c:spPr>
          <c:invertIfNegative val="0"/>
          <c:cat>
            <c:strRef>
              <c:f>graphique_3!$C$5:$P$5</c:f>
              <c:strCache>
                <c:ptCount val="12"/>
                <c:pt idx="0">
                  <c:v>Artois-Picardie</c:v>
                </c:pt>
                <c:pt idx="1">
                  <c:v>Rhin-Meuse</c:v>
                </c:pt>
                <c:pt idx="2">
                  <c:v>Rhone-Méditerranée</c:v>
                </c:pt>
                <c:pt idx="3">
                  <c:v>Adour-Garonne</c:v>
                </c:pt>
                <c:pt idx="4">
                  <c:v>Loire-Bretagne</c:v>
                </c:pt>
                <c:pt idx="5">
                  <c:v>Seine-Normandie</c:v>
                </c:pt>
                <c:pt idx="6">
                  <c:v>Artois-Picardie</c:v>
                </c:pt>
                <c:pt idx="7">
                  <c:v>Rhin-Meuse</c:v>
                </c:pt>
                <c:pt idx="8">
                  <c:v>Rhone-Méditerranée</c:v>
                </c:pt>
                <c:pt idx="9">
                  <c:v>Adour-Garonne</c:v>
                </c:pt>
                <c:pt idx="10">
                  <c:v>Loire-Bretagne</c:v>
                </c:pt>
                <c:pt idx="11">
                  <c:v>Seine-Normandie</c:v>
                </c:pt>
              </c:strCache>
            </c:strRef>
          </c:cat>
          <c:val>
            <c:numRef>
              <c:f>graphique_3!$C$6:$P$6</c:f>
              <c:numCache>
                <c:formatCode>#,##0</c:formatCode>
                <c:ptCount val="12"/>
                <c:pt idx="0">
                  <c:v>314.25217225083333</c:v>
                </c:pt>
                <c:pt idx="1">
                  <c:v>320.05672449999997</c:v>
                </c:pt>
                <c:pt idx="2">
                  <c:v>1533.64876125</c:v>
                </c:pt>
                <c:pt idx="3">
                  <c:v>718.22489183333334</c:v>
                </c:pt>
                <c:pt idx="4">
                  <c:v>965.60357527333315</c:v>
                </c:pt>
                <c:pt idx="5">
                  <c:v>1412.7371760370504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4-4E98-9D0E-42F60E9157AD}"/>
            </c:ext>
          </c:extLst>
        </c:ser>
        <c:ser>
          <c:idx val="1"/>
          <c:order val="1"/>
          <c:tx>
            <c:strRef>
              <c:f>graphique_3!$B$7</c:f>
              <c:strCache>
                <c:ptCount val="1"/>
                <c:pt idx="0">
                  <c:v>Prélèvement pour l'agriculture</c:v>
                </c:pt>
              </c:strCache>
            </c:strRef>
          </c:tx>
          <c:spPr>
            <a:solidFill>
              <a:srgbClr val="169B62"/>
            </a:solidFill>
          </c:spPr>
          <c:invertIfNegative val="0"/>
          <c:cat>
            <c:strRef>
              <c:f>graphique_3!$C$5:$P$5</c:f>
              <c:strCache>
                <c:ptCount val="12"/>
                <c:pt idx="0">
                  <c:v>Artois-Picardie</c:v>
                </c:pt>
                <c:pt idx="1">
                  <c:v>Rhin-Meuse</c:v>
                </c:pt>
                <c:pt idx="2">
                  <c:v>Rhone-Méditerranée</c:v>
                </c:pt>
                <c:pt idx="3">
                  <c:v>Adour-Garonne</c:v>
                </c:pt>
                <c:pt idx="4">
                  <c:v>Loire-Bretagne</c:v>
                </c:pt>
                <c:pt idx="5">
                  <c:v>Seine-Normandie</c:v>
                </c:pt>
                <c:pt idx="6">
                  <c:v>Artois-Picardie</c:v>
                </c:pt>
                <c:pt idx="7">
                  <c:v>Rhin-Meuse</c:v>
                </c:pt>
                <c:pt idx="8">
                  <c:v>Rhone-Méditerranée</c:v>
                </c:pt>
                <c:pt idx="9">
                  <c:v>Adour-Garonne</c:v>
                </c:pt>
                <c:pt idx="10">
                  <c:v>Loire-Bretagne</c:v>
                </c:pt>
                <c:pt idx="11">
                  <c:v>Seine-Normandie</c:v>
                </c:pt>
              </c:strCache>
            </c:strRef>
          </c:cat>
          <c:val>
            <c:numRef>
              <c:f>graphique_3!$C$7:$P$7</c:f>
              <c:numCache>
                <c:formatCode>#,##0</c:formatCode>
                <c:ptCount val="12"/>
                <c:pt idx="0">
                  <c:v>39.189995499999995</c:v>
                </c:pt>
                <c:pt idx="1">
                  <c:v>92.371157333333329</c:v>
                </c:pt>
                <c:pt idx="2">
                  <c:v>1215.0283818333332</c:v>
                </c:pt>
                <c:pt idx="3">
                  <c:v>841.99514572272233</c:v>
                </c:pt>
                <c:pt idx="4">
                  <c:v>557.78074412365584</c:v>
                </c:pt>
                <c:pt idx="5">
                  <c:v>138.83576645916668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4-4E98-9D0E-42F60E9157AD}"/>
            </c:ext>
          </c:extLst>
        </c:ser>
        <c:ser>
          <c:idx val="2"/>
          <c:order val="2"/>
          <c:tx>
            <c:strRef>
              <c:f>graphique_3!$B$8</c:f>
              <c:strCache>
                <c:ptCount val="1"/>
                <c:pt idx="0">
                  <c:v>Prélèvement pour industrie</c:v>
                </c:pt>
              </c:strCache>
            </c:strRef>
          </c:tx>
          <c:spPr>
            <a:solidFill>
              <a:srgbClr val="FF6F4C"/>
            </a:solidFill>
          </c:spPr>
          <c:invertIfNegative val="0"/>
          <c:cat>
            <c:strRef>
              <c:f>graphique_3!$C$5:$P$5</c:f>
              <c:strCache>
                <c:ptCount val="12"/>
                <c:pt idx="0">
                  <c:v>Artois-Picardie</c:v>
                </c:pt>
                <c:pt idx="1">
                  <c:v>Rhin-Meuse</c:v>
                </c:pt>
                <c:pt idx="2">
                  <c:v>Rhone-Méditerranée</c:v>
                </c:pt>
                <c:pt idx="3">
                  <c:v>Adour-Garonne</c:v>
                </c:pt>
                <c:pt idx="4">
                  <c:v>Loire-Bretagne</c:v>
                </c:pt>
                <c:pt idx="5">
                  <c:v>Seine-Normandie</c:v>
                </c:pt>
                <c:pt idx="6">
                  <c:v>Artois-Picardie</c:v>
                </c:pt>
                <c:pt idx="7">
                  <c:v>Rhin-Meuse</c:v>
                </c:pt>
                <c:pt idx="8">
                  <c:v>Rhone-Méditerranée</c:v>
                </c:pt>
                <c:pt idx="9">
                  <c:v>Adour-Garonne</c:v>
                </c:pt>
                <c:pt idx="10">
                  <c:v>Loire-Bretagne</c:v>
                </c:pt>
                <c:pt idx="11">
                  <c:v>Seine-Normandie</c:v>
                </c:pt>
              </c:strCache>
            </c:strRef>
          </c:cat>
          <c:val>
            <c:numRef>
              <c:f>graphique_3!$C$8:$P$8</c:f>
              <c:numCache>
                <c:formatCode>#,##0</c:formatCode>
                <c:ptCount val="12"/>
                <c:pt idx="0">
                  <c:v>148.31499633333328</c:v>
                </c:pt>
                <c:pt idx="1">
                  <c:v>651.77220224999996</c:v>
                </c:pt>
                <c:pt idx="2">
                  <c:v>818.84210399999995</c:v>
                </c:pt>
                <c:pt idx="3">
                  <c:v>184.66143469416664</c:v>
                </c:pt>
                <c:pt idx="4">
                  <c:v>137.50088922060002</c:v>
                </c:pt>
                <c:pt idx="5">
                  <c:v>592.59242111083324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4-4E98-9D0E-42F60E9157AD}"/>
            </c:ext>
          </c:extLst>
        </c:ser>
        <c:ser>
          <c:idx val="3"/>
          <c:order val="3"/>
          <c:tx>
            <c:strRef>
              <c:f>graphique_3!$B$9</c:f>
              <c:strCache>
                <c:ptCount val="1"/>
                <c:pt idx="0">
                  <c:v>Prélèvement des centrales 
électriques (refroidissement)</c:v>
                </c:pt>
              </c:strCache>
            </c:strRef>
          </c:tx>
          <c:spPr>
            <a:solidFill>
              <a:srgbClr val="7D4E5B"/>
            </a:solidFill>
          </c:spPr>
          <c:invertIfNegative val="0"/>
          <c:cat>
            <c:strRef>
              <c:f>graphique_3!$C$5:$P$5</c:f>
              <c:strCache>
                <c:ptCount val="12"/>
                <c:pt idx="0">
                  <c:v>Artois-Picardie</c:v>
                </c:pt>
                <c:pt idx="1">
                  <c:v>Rhin-Meuse</c:v>
                </c:pt>
                <c:pt idx="2">
                  <c:v>Rhone-Méditerranée</c:v>
                </c:pt>
                <c:pt idx="3">
                  <c:v>Adour-Garonne</c:v>
                </c:pt>
                <c:pt idx="4">
                  <c:v>Loire-Bretagne</c:v>
                </c:pt>
                <c:pt idx="5">
                  <c:v>Seine-Normandie</c:v>
                </c:pt>
                <c:pt idx="6">
                  <c:v>Artois-Picardie</c:v>
                </c:pt>
                <c:pt idx="7">
                  <c:v>Rhin-Meuse</c:v>
                </c:pt>
                <c:pt idx="8">
                  <c:v>Rhone-Méditerranée</c:v>
                </c:pt>
                <c:pt idx="9">
                  <c:v>Adour-Garonne</c:v>
                </c:pt>
                <c:pt idx="10">
                  <c:v>Loire-Bretagne</c:v>
                </c:pt>
                <c:pt idx="11">
                  <c:v>Seine-Normandie</c:v>
                </c:pt>
              </c:strCache>
            </c:strRef>
          </c:cat>
          <c:val>
            <c:numRef>
              <c:f>graphique_3!$C$9:$P$9</c:f>
              <c:numCache>
                <c:formatCode>#,##0</c:formatCode>
                <c:ptCount val="12"/>
                <c:pt idx="0">
                  <c:v>2.4220231666666665</c:v>
                </c:pt>
                <c:pt idx="1">
                  <c:v>2459.0011757499997</c:v>
                </c:pt>
                <c:pt idx="2">
                  <c:v>11739.574072583333</c:v>
                </c:pt>
                <c:pt idx="3">
                  <c:v>195.52220041666664</c:v>
                </c:pt>
                <c:pt idx="4">
                  <c:v>1536.4211820833332</c:v>
                </c:pt>
                <c:pt idx="5">
                  <c:v>377.72007216666668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74-4E98-9D0E-42F60E9157AD}"/>
            </c:ext>
          </c:extLst>
        </c:ser>
        <c:ser>
          <c:idx val="4"/>
          <c:order val="4"/>
          <c:tx>
            <c:strRef>
              <c:f>graphique_3!$B$10</c:f>
              <c:strCache>
                <c:ptCount val="1"/>
                <c:pt idx="0">
                  <c:v>Consommation pour l'eau potable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graphique_3!$C$5:$P$5</c:f>
              <c:strCache>
                <c:ptCount val="12"/>
                <c:pt idx="0">
                  <c:v>Artois-Picardie</c:v>
                </c:pt>
                <c:pt idx="1">
                  <c:v>Rhin-Meuse</c:v>
                </c:pt>
                <c:pt idx="2">
                  <c:v>Rhone-Méditerranée</c:v>
                </c:pt>
                <c:pt idx="3">
                  <c:v>Adour-Garonne</c:v>
                </c:pt>
                <c:pt idx="4">
                  <c:v>Loire-Bretagne</c:v>
                </c:pt>
                <c:pt idx="5">
                  <c:v>Seine-Normandie</c:v>
                </c:pt>
                <c:pt idx="6">
                  <c:v>Artois-Picardie</c:v>
                </c:pt>
                <c:pt idx="7">
                  <c:v>Rhin-Meuse</c:v>
                </c:pt>
                <c:pt idx="8">
                  <c:v>Rhone-Méditerranée</c:v>
                </c:pt>
                <c:pt idx="9">
                  <c:v>Adour-Garonne</c:v>
                </c:pt>
                <c:pt idx="10">
                  <c:v>Loire-Bretagne</c:v>
                </c:pt>
                <c:pt idx="11">
                  <c:v>Seine-Normandie</c:v>
                </c:pt>
              </c:strCache>
            </c:strRef>
          </c:cat>
          <c:val>
            <c:numRef>
              <c:f>graphique_3!$C$10:$P$10</c:f>
              <c:numCache>
                <c:formatCode>General</c:formatCode>
                <c:ptCount val="12"/>
                <c:pt idx="6" formatCode="#,##0">
                  <c:v>64.708657981606308</c:v>
                </c:pt>
                <c:pt idx="7" formatCode="#,##0">
                  <c:v>68.718041540601789</c:v>
                </c:pt>
                <c:pt idx="8" formatCode="#,##0">
                  <c:v>350.49199899059539</c:v>
                </c:pt>
                <c:pt idx="9" formatCode="#,##0">
                  <c:v>158.20313593667723</c:v>
                </c:pt>
                <c:pt idx="10" formatCode="#,##0">
                  <c:v>160.68363551609241</c:v>
                </c:pt>
                <c:pt idx="11" formatCode="#,##0">
                  <c:v>232.76907740461323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74-4E98-9D0E-42F60E9157AD}"/>
            </c:ext>
          </c:extLst>
        </c:ser>
        <c:ser>
          <c:idx val="5"/>
          <c:order val="5"/>
          <c:tx>
            <c:strRef>
              <c:f>graphique_3!$B$11</c:f>
              <c:strCache>
                <c:ptCount val="1"/>
                <c:pt idx="0">
                  <c:v>Consommation par l'agriculture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graphique_3!$C$5:$P$5</c:f>
              <c:strCache>
                <c:ptCount val="12"/>
                <c:pt idx="0">
                  <c:v>Artois-Picardie</c:v>
                </c:pt>
                <c:pt idx="1">
                  <c:v>Rhin-Meuse</c:v>
                </c:pt>
                <c:pt idx="2">
                  <c:v>Rhone-Méditerranée</c:v>
                </c:pt>
                <c:pt idx="3">
                  <c:v>Adour-Garonne</c:v>
                </c:pt>
                <c:pt idx="4">
                  <c:v>Loire-Bretagne</c:v>
                </c:pt>
                <c:pt idx="5">
                  <c:v>Seine-Normandie</c:v>
                </c:pt>
                <c:pt idx="6">
                  <c:v>Artois-Picardie</c:v>
                </c:pt>
                <c:pt idx="7">
                  <c:v>Rhin-Meuse</c:v>
                </c:pt>
                <c:pt idx="8">
                  <c:v>Rhone-Méditerranée</c:v>
                </c:pt>
                <c:pt idx="9">
                  <c:v>Adour-Garonne</c:v>
                </c:pt>
                <c:pt idx="10">
                  <c:v>Loire-Bretagne</c:v>
                </c:pt>
                <c:pt idx="11">
                  <c:v>Seine-Normandie</c:v>
                </c:pt>
              </c:strCache>
            </c:strRef>
          </c:cat>
          <c:val>
            <c:numRef>
              <c:f>graphique_3!$C$11:$P$11</c:f>
              <c:numCache>
                <c:formatCode>General</c:formatCode>
                <c:ptCount val="12"/>
                <c:pt idx="6" formatCode="#,##0">
                  <c:v>39.189995499999995</c:v>
                </c:pt>
                <c:pt idx="7" formatCode="#,##0">
                  <c:v>92.371157333333329</c:v>
                </c:pt>
                <c:pt idx="8" formatCode="#,##0">
                  <c:v>654.25669426666661</c:v>
                </c:pt>
                <c:pt idx="9" formatCode="#,##0">
                  <c:v>840.55322294105565</c:v>
                </c:pt>
                <c:pt idx="10" formatCode="#,##0">
                  <c:v>557.78074412365584</c:v>
                </c:pt>
                <c:pt idx="11" formatCode="#,##0">
                  <c:v>138.82260641583332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74-4E98-9D0E-42F60E9157AD}"/>
            </c:ext>
          </c:extLst>
        </c:ser>
        <c:ser>
          <c:idx val="6"/>
          <c:order val="6"/>
          <c:tx>
            <c:strRef>
              <c:f>graphique_3!$B$12</c:f>
              <c:strCache>
                <c:ptCount val="1"/>
                <c:pt idx="0">
                  <c:v>Consommation par l'industrie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graphique_3!$C$5:$P$5</c:f>
              <c:strCache>
                <c:ptCount val="12"/>
                <c:pt idx="0">
                  <c:v>Artois-Picardie</c:v>
                </c:pt>
                <c:pt idx="1">
                  <c:v>Rhin-Meuse</c:v>
                </c:pt>
                <c:pt idx="2">
                  <c:v>Rhone-Méditerranée</c:v>
                </c:pt>
                <c:pt idx="3">
                  <c:v>Adour-Garonne</c:v>
                </c:pt>
                <c:pt idx="4">
                  <c:v>Loire-Bretagne</c:v>
                </c:pt>
                <c:pt idx="5">
                  <c:v>Seine-Normandie</c:v>
                </c:pt>
                <c:pt idx="6">
                  <c:v>Artois-Picardie</c:v>
                </c:pt>
                <c:pt idx="7">
                  <c:v>Rhin-Meuse</c:v>
                </c:pt>
                <c:pt idx="8">
                  <c:v>Rhone-Méditerranée</c:v>
                </c:pt>
                <c:pt idx="9">
                  <c:v>Adour-Garonne</c:v>
                </c:pt>
                <c:pt idx="10">
                  <c:v>Loire-Bretagne</c:v>
                </c:pt>
                <c:pt idx="11">
                  <c:v>Seine-Normandie</c:v>
                </c:pt>
              </c:strCache>
            </c:strRef>
          </c:cat>
          <c:val>
            <c:numRef>
              <c:f>graphique_3!$C$12:$P$12</c:f>
              <c:numCache>
                <c:formatCode>General</c:formatCode>
                <c:ptCount val="12"/>
                <c:pt idx="6" formatCode="#,##0">
                  <c:v>10.382049743333333</c:v>
                </c:pt>
                <c:pt idx="7" formatCode="#,##0">
                  <c:v>45.595546091666669</c:v>
                </c:pt>
                <c:pt idx="8" formatCode="#,##0">
                  <c:v>57.370647156666664</c:v>
                </c:pt>
                <c:pt idx="9" formatCode="#,##0">
                  <c:v>12.926300428591668</c:v>
                </c:pt>
                <c:pt idx="10" formatCode="#,##0">
                  <c:v>9.6250622454420007</c:v>
                </c:pt>
                <c:pt idx="11" formatCode="#,##0">
                  <c:v>41.35353764692502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74-4E98-9D0E-42F60E9157AD}"/>
            </c:ext>
          </c:extLst>
        </c:ser>
        <c:ser>
          <c:idx val="7"/>
          <c:order val="7"/>
          <c:tx>
            <c:strRef>
              <c:f>graphique_3!$B$13</c:f>
              <c:strCache>
                <c:ptCount val="1"/>
                <c:pt idx="0">
                  <c:v>Consommation des centrales 
électriques (refroidissement)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graphique_3!$C$5:$P$5</c:f>
              <c:strCache>
                <c:ptCount val="12"/>
                <c:pt idx="0">
                  <c:v>Artois-Picardie</c:v>
                </c:pt>
                <c:pt idx="1">
                  <c:v>Rhin-Meuse</c:v>
                </c:pt>
                <c:pt idx="2">
                  <c:v>Rhone-Méditerranée</c:v>
                </c:pt>
                <c:pt idx="3">
                  <c:v>Adour-Garonne</c:v>
                </c:pt>
                <c:pt idx="4">
                  <c:v>Loire-Bretagne</c:v>
                </c:pt>
                <c:pt idx="5">
                  <c:v>Seine-Normandie</c:v>
                </c:pt>
                <c:pt idx="6">
                  <c:v>Artois-Picardie</c:v>
                </c:pt>
                <c:pt idx="7">
                  <c:v>Rhin-Meuse</c:v>
                </c:pt>
                <c:pt idx="8">
                  <c:v>Rhone-Méditerranée</c:v>
                </c:pt>
                <c:pt idx="9">
                  <c:v>Adour-Garonne</c:v>
                </c:pt>
                <c:pt idx="10">
                  <c:v>Loire-Bretagne</c:v>
                </c:pt>
                <c:pt idx="11">
                  <c:v>Seine-Normandie</c:v>
                </c:pt>
              </c:strCache>
            </c:strRef>
          </c:cat>
          <c:val>
            <c:numRef>
              <c:f>graphique_3!$C$13:$P$13</c:f>
              <c:numCache>
                <c:formatCode>General</c:formatCode>
                <c:ptCount val="12"/>
                <c:pt idx="6" formatCode="#,##0">
                  <c:v>1.4699909396666668</c:v>
                </c:pt>
                <c:pt idx="7" formatCode="#,##0">
                  <c:v>111.48444104333333</c:v>
                </c:pt>
                <c:pt idx="8" formatCode="#,##0">
                  <c:v>77.604290499999991</c:v>
                </c:pt>
                <c:pt idx="9" formatCode="#,##0">
                  <c:v>34.478684999999999</c:v>
                </c:pt>
                <c:pt idx="10" formatCode="#,##0">
                  <c:v>207.51781486583332</c:v>
                </c:pt>
                <c:pt idx="11" formatCode="#,##0">
                  <c:v>43.830870999999995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74-4E98-9D0E-42F60E915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380416"/>
        <c:axId val="223377600"/>
      </c:barChart>
      <c:catAx>
        <c:axId val="22438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1920000"/>
          <a:lstStyle/>
          <a:p>
            <a:pPr>
              <a:defRPr sz="1050"/>
            </a:pPr>
            <a:endParaRPr lang="fr-FR"/>
          </a:p>
        </c:txPr>
        <c:crossAx val="223377600"/>
        <c:crosses val="autoZero"/>
        <c:auto val="1"/>
        <c:lblAlgn val="ctr"/>
        <c:lblOffset val="100"/>
        <c:noMultiLvlLbl val="0"/>
      </c:catAx>
      <c:valAx>
        <c:axId val="223377600"/>
        <c:scaling>
          <c:orientation val="minMax"/>
          <c:max val="3500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fr-FR"/>
          </a:p>
        </c:txPr>
        <c:crossAx val="224380416"/>
        <c:crosses val="autoZero"/>
        <c:crossBetween val="between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"/>
          <c:y val="0.84313956242834265"/>
          <c:w val="0.99914244899541993"/>
          <c:h val="0.15686043757165732"/>
        </c:manualLayout>
      </c:layout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6230687688432E-2"/>
          <c:y val="6.0429205382942656E-2"/>
          <c:w val="0.95082555422667758"/>
          <c:h val="0.80432698032180472"/>
        </c:manualLayout>
      </c:layout>
      <c:barChart>
        <c:barDir val="col"/>
        <c:grouping val="clustered"/>
        <c:varyColors val="0"/>
        <c:ser>
          <c:idx val="0"/>
          <c:order val="0"/>
          <c:tx>
            <c:v>Ressource en eau annuelle</c:v>
          </c:tx>
          <c:spPr>
            <a:solidFill>
              <a:srgbClr val="465F9D"/>
            </a:solidFill>
            <a:ln>
              <a:noFill/>
            </a:ln>
            <a:effectLst/>
          </c:spPr>
          <c:invertIfNegative val="0"/>
          <c:cat>
            <c:numRef>
              <c:f>graphique_4!$A$3:$A$16</c:f>
              <c:numCache>
                <c:formatCode>0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graphique_4!$D$3:$D$16</c:f>
              <c:numCache>
                <c:formatCode>0</c:formatCode>
                <c:ptCount val="14"/>
                <c:pt idx="0">
                  <c:v>-20.687203791469198</c:v>
                </c:pt>
                <c:pt idx="1">
                  <c:v>-16.543601895734604</c:v>
                </c:pt>
                <c:pt idx="2">
                  <c:v>-5.882464454976307</c:v>
                </c:pt>
                <c:pt idx="3">
                  <c:v>-22.073933649289096</c:v>
                </c:pt>
                <c:pt idx="4">
                  <c:v>-23.43364928909952</c:v>
                </c:pt>
                <c:pt idx="5">
                  <c:v>38.767298578199039</c:v>
                </c:pt>
                <c:pt idx="6">
                  <c:v>36.644075829383894</c:v>
                </c:pt>
                <c:pt idx="7">
                  <c:v>-13.664928909952605</c:v>
                </c:pt>
                <c:pt idx="8">
                  <c:v>2.0407582938388682</c:v>
                </c:pt>
                <c:pt idx="9">
                  <c:v>-38.263981042654031</c:v>
                </c:pt>
                <c:pt idx="10">
                  <c:v>21.823222748815176</c:v>
                </c:pt>
                <c:pt idx="11">
                  <c:v>-32.890995260663509</c:v>
                </c:pt>
                <c:pt idx="12">
                  <c:v>37.203791469194314</c:v>
                </c:pt>
                <c:pt idx="13">
                  <c:v>14.386291567676128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F-4AE6-A79F-82B34A5BD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16329248"/>
        <c:axId val="516332160"/>
      </c:barChart>
      <c:catAx>
        <c:axId val="516329248"/>
        <c:scaling>
          <c:orientation val="minMax"/>
        </c:scaling>
        <c:delete val="0"/>
        <c:axPos val="b"/>
        <c:numFmt formatCode="0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5163321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163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>
            <a:softEdge rad="1016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5163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16430282951544E-2"/>
          <c:y val="0.94591446586810823"/>
          <c:w val="0.81949070207550012"/>
          <c:h val="4.8327835484482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13</xdr:row>
      <xdr:rowOff>76199</xdr:rowOff>
    </xdr:from>
    <xdr:to>
      <xdr:col>3</xdr:col>
      <xdr:colOff>676275</xdr:colOff>
      <xdr:row>27</xdr:row>
      <xdr:rowOff>180972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142A256-4A72-4A0D-9B68-2ABF5DACC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318467</xdr:colOff>
      <xdr:row>4</xdr:row>
      <xdr:rowOff>67733</xdr:rowOff>
    </xdr:from>
    <xdr:to>
      <xdr:col>13</xdr:col>
      <xdr:colOff>571892</xdr:colOff>
      <xdr:row>23</xdr:row>
      <xdr:rowOff>361950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EC6F8C9-1FCD-4EE9-BEA1-ED85D1071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685805</xdr:colOff>
      <xdr:row>17</xdr:row>
      <xdr:rowOff>95249</xdr:rowOff>
    </xdr:from>
    <xdr:to>
      <xdr:col>16</xdr:col>
      <xdr:colOff>590549</xdr:colOff>
      <xdr:row>46</xdr:row>
      <xdr:rowOff>123824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0.55394</cdr:x>
      <cdr:y>0.14765</cdr:y>
    </cdr:from>
    <cdr:to>
      <cdr:x>0.9798</cdr:x>
      <cdr:y>0.20325</cdr:y>
    </cdr:to>
    <cdr:sp macro="" textlink="">
      <cdr:nvSpPr>
        <cdr:cNvPr id="3" name="AutoShape 2"/>
        <cdr:cNvSpPr>
          <a:spLocks xmlns:a="http://schemas.openxmlformats.org/drawingml/2006/main"/>
        </cdr:cNvSpPr>
      </cdr:nvSpPr>
      <cdr:spPr bwMode="auto">
        <a:xfrm xmlns:a="http://schemas.openxmlformats.org/drawingml/2006/main" rot="5400000">
          <a:off x="6962152" y="-913563"/>
          <a:ext cx="337945" cy="3960000"/>
        </a:xfrm>
        <a:prstGeom xmlns:a="http://schemas.openxmlformats.org/drawingml/2006/main" prst="leftBrace">
          <a:avLst>
            <a:gd name="adj1" fmla="val 104990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0.09847</cdr:x>
      <cdr:y>0.1489</cdr:y>
    </cdr:from>
    <cdr:to>
      <cdr:x>0.52432</cdr:x>
      <cdr:y>0.20449</cdr:y>
    </cdr:to>
    <cdr:sp macro="" textlink="">
      <cdr:nvSpPr>
        <cdr:cNvPr id="4" name="AutoShape 2"/>
        <cdr:cNvSpPr>
          <a:spLocks xmlns:a="http://schemas.openxmlformats.org/drawingml/2006/main"/>
        </cdr:cNvSpPr>
      </cdr:nvSpPr>
      <cdr:spPr bwMode="auto">
        <a:xfrm xmlns:a="http://schemas.openxmlformats.org/drawingml/2006/main" rot="5400000">
          <a:off x="2726704" y="-906003"/>
          <a:ext cx="337945" cy="3960000"/>
        </a:xfrm>
        <a:prstGeom xmlns:a="http://schemas.openxmlformats.org/drawingml/2006/main" prst="leftBrace">
          <a:avLst>
            <a:gd name="adj1" fmla="val 104990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0.61377</cdr:x>
      <cdr:y>0.10447</cdr:y>
    </cdr:from>
    <cdr:to>
      <cdr:x>0.92106</cdr:x>
      <cdr:y>0.148</cdr:y>
    </cdr:to>
    <cdr:sp macro="" textlink="">
      <cdr:nvSpPr>
        <cdr:cNvPr id="5" name="ZoneTexte 4"/>
        <cdr:cNvSpPr txBox="1"/>
      </cdr:nvSpPr>
      <cdr:spPr>
        <a:xfrm xmlns:a="http://schemas.openxmlformats.org/drawingml/2006/main">
          <a:off x="5707440" y="635001"/>
          <a:ext cx="2857500" cy="264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fr-FR" sz="1100" b="1" baseline="0">
              <a:latin typeface="Arial" panose="020B0604020202020204" pitchFamily="34" charset="0"/>
            </a:rPr>
            <a:t>Consommation</a:t>
          </a:r>
        </a:p>
      </cdr:txBody>
    </cdr:sp>
  </cdr:relSizeAnchor>
  <cdr:relSizeAnchor xmlns:cdr="http://schemas.openxmlformats.org/drawingml/2006/chartDrawing">
    <cdr:from>
      <cdr:x>0.20599</cdr:x>
      <cdr:y>0.10368</cdr:y>
    </cdr:from>
    <cdr:to>
      <cdr:x>0.45965</cdr:x>
      <cdr:y>0.15267</cdr:y>
    </cdr:to>
    <cdr:sp macro="" textlink="">
      <cdr:nvSpPr>
        <cdr:cNvPr id="7" name="ZoneTexte 6"/>
        <cdr:cNvSpPr txBox="1"/>
      </cdr:nvSpPr>
      <cdr:spPr>
        <a:xfrm xmlns:a="http://schemas.openxmlformats.org/drawingml/2006/main">
          <a:off x="1960073" y="547103"/>
          <a:ext cx="2413693" cy="258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fr-FR" sz="1100" b="1" baseline="0">
              <a:latin typeface="Arial" panose="020B0604020202020204" pitchFamily="34" charset="0"/>
            </a:rPr>
            <a:t>Prélèvements</a:t>
          </a:r>
        </a:p>
      </cdr:txBody>
    </cdr:sp>
  </cdr:relSizeAnchor>
  <cdr:relSizeAnchor xmlns:cdr="http://schemas.openxmlformats.org/drawingml/2006/chartDrawing">
    <cdr:from>
      <cdr:x>0.28573</cdr:x>
      <cdr:y>0.01414</cdr:y>
    </cdr:from>
    <cdr:to>
      <cdr:x>0.36336</cdr:x>
      <cdr:y>0.05813</cdr:y>
    </cdr:to>
    <cdr:sp macro="" textlink="">
      <cdr:nvSpPr>
        <cdr:cNvPr id="9" name="ZoneTexte 8"/>
        <cdr:cNvSpPr txBox="1"/>
      </cdr:nvSpPr>
      <cdr:spPr>
        <a:xfrm xmlns:a="http://schemas.openxmlformats.org/drawingml/2006/main">
          <a:off x="2718892" y="74590"/>
          <a:ext cx="738677" cy="23212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fr-FR" sz="1100" baseline="0">
              <a:latin typeface="Arial" panose="020B0604020202020204" pitchFamily="34" charset="0"/>
            </a:rPr>
            <a:t>11 740</a:t>
          </a:r>
        </a:p>
      </cdr:txBody>
    </cdr:sp>
  </cdr:relSizeAnchor>
  <cdr:relSizeAnchor xmlns:cdr="http://schemas.openxmlformats.org/drawingml/2006/chartDrawing">
    <cdr:from>
      <cdr:x>0.00406</cdr:x>
      <cdr:y>0.0199</cdr:y>
    </cdr:from>
    <cdr:to>
      <cdr:x>0.09268</cdr:x>
      <cdr:y>0.06343</cdr:y>
    </cdr:to>
    <cdr:sp macro="" textlink="">
      <cdr:nvSpPr>
        <cdr:cNvPr id="11" name="ZoneTexte 10"/>
        <cdr:cNvSpPr txBox="1"/>
      </cdr:nvSpPr>
      <cdr:spPr>
        <a:xfrm xmlns:a="http://schemas.openxmlformats.org/drawingml/2006/main">
          <a:off x="37798" y="120952"/>
          <a:ext cx="823988" cy="264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0.02361</cdr:x>
      <cdr:y>0.00121</cdr:y>
    </cdr:from>
    <cdr:to>
      <cdr:x>0.09352</cdr:x>
      <cdr:y>0.04225</cdr:y>
    </cdr:to>
    <cdr:sp macro="" textlink="">
      <cdr:nvSpPr>
        <cdr:cNvPr id="12" name="ZoneTexte 11"/>
        <cdr:cNvSpPr txBox="1"/>
      </cdr:nvSpPr>
      <cdr:spPr>
        <a:xfrm xmlns:a="http://schemas.openxmlformats.org/drawingml/2006/main">
          <a:off x="219705" y="7342"/>
          <a:ext cx="650444" cy="2495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fr-FR" sz="1100" baseline="0">
              <a:latin typeface="Arial" panose="020B0604020202020204" pitchFamily="34" charset="0"/>
            </a:rPr>
            <a:t>12 000</a:t>
          </a:r>
        </a:p>
      </cdr:txBody>
    </cdr:sp>
  </cdr:relSizeAnchor>
  <cdr:relSizeAnchor xmlns:cdr="http://schemas.openxmlformats.org/drawingml/2006/chartDrawing">
    <cdr:from>
      <cdr:x>0.27168</cdr:x>
      <cdr:y>0.06135</cdr:y>
    </cdr:from>
    <cdr:to>
      <cdr:x>0.29224</cdr:x>
      <cdr:y>0.08969</cdr:y>
    </cdr:to>
    <cdr:sp macro="" textlink="">
      <cdr:nvSpPr>
        <cdr:cNvPr id="17" name="ZoneTexte 1">
          <a:extLst xmlns:a="http://schemas.openxmlformats.org/drawingml/2006/main">
            <a:ext uri="{FF2B5EF4-FFF2-40B4-BE49-F238E27FC236}">
              <a16:creationId xmlns:a16="http://schemas.microsoft.com/office/drawing/2014/main" id="{CDA12C00-491F-400D-A741-5C64B3B7319C}"/>
            </a:ext>
          </a:extLst>
        </cdr:cNvPr>
        <cdr:cNvSpPr txBox="1"/>
      </cdr:nvSpPr>
      <cdr:spPr>
        <a:xfrm xmlns:a="http://schemas.openxmlformats.org/drawingml/2006/main">
          <a:off x="2584402" y="340690"/>
          <a:ext cx="195579" cy="1573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600"/>
            <a:t>/   /</a:t>
          </a:r>
        </a:p>
      </cdr:txBody>
    </cdr:sp>
  </cdr:relSizeAnchor>
  <cdr:relSizeAnchor xmlns:cdr="http://schemas.openxmlformats.org/drawingml/2006/chartDrawing">
    <cdr:from>
      <cdr:x>0.0882</cdr:x>
      <cdr:y>0.05986</cdr:y>
    </cdr:from>
    <cdr:to>
      <cdr:x>0.10876</cdr:x>
      <cdr:y>0.0882</cdr:y>
    </cdr:to>
    <cdr:sp macro="" textlink="">
      <cdr:nvSpPr>
        <cdr:cNvPr id="14" name="ZoneTexte 1">
          <a:extLst xmlns:a="http://schemas.openxmlformats.org/drawingml/2006/main">
            <a:ext uri="{FF2B5EF4-FFF2-40B4-BE49-F238E27FC236}">
              <a16:creationId xmlns:a16="http://schemas.microsoft.com/office/drawing/2014/main" id="{3701E09F-0B17-4DB4-8AB6-C882BAB1D867}"/>
            </a:ext>
          </a:extLst>
        </cdr:cNvPr>
        <cdr:cNvSpPr txBox="1"/>
      </cdr:nvSpPr>
      <cdr:spPr>
        <a:xfrm xmlns:a="http://schemas.openxmlformats.org/drawingml/2006/main">
          <a:off x="839029" y="332398"/>
          <a:ext cx="195578" cy="1573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600"/>
            <a:t>/   /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152525" y="5019676"/>
    <xdr:ext cx="3276599" cy="323445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A722C74-456F-450E-ACB8-D3129B63EE7E}"/>
            </a:ext>
          </a:extLst>
        </xdr:cNvPr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E365-463B-46A6-A30B-013813D052A7}">
  <dimension ref="A1:G14"/>
  <sheetViews>
    <sheetView showGridLines="0" tabSelected="1" workbookViewId="0">
      <selection activeCell="A54" sqref="A54"/>
    </sheetView>
  </sheetViews>
  <sheetFormatPr baseColWidth="10" defaultColWidth="9.140625" defaultRowHeight="14.25" x14ac:dyDescent="0.2"/>
  <cols>
    <col min="1" max="1" width="10.140625" style="33" bestFit="1" customWidth="1"/>
    <col min="2" max="2" width="20.42578125" style="33" bestFit="1" customWidth="1"/>
    <col min="3" max="3" width="26" style="33" customWidth="1"/>
    <col min="4" max="4" width="11.7109375" style="33" bestFit="1" customWidth="1"/>
    <col min="5" max="5" width="23.42578125" style="33" bestFit="1" customWidth="1"/>
    <col min="6" max="6" width="24.7109375" style="33" bestFit="1" customWidth="1"/>
    <col min="7" max="16384" width="9.140625" style="33"/>
  </cols>
  <sheetData>
    <row r="1" spans="1:7" ht="15.75" x14ac:dyDescent="0.25">
      <c r="A1" s="32" t="s">
        <v>70</v>
      </c>
    </row>
    <row r="2" spans="1:7" x14ac:dyDescent="0.2">
      <c r="B2" s="33" t="s">
        <v>61</v>
      </c>
      <c r="C2" s="33" t="s">
        <v>62</v>
      </c>
    </row>
    <row r="3" spans="1:7" x14ac:dyDescent="0.2">
      <c r="A3" s="33" t="s">
        <v>63</v>
      </c>
      <c r="B3" s="34">
        <v>92.4</v>
      </c>
      <c r="C3" s="35">
        <v>0.40666389525926899</v>
      </c>
      <c r="E3" s="35"/>
      <c r="G3" s="36"/>
    </row>
    <row r="4" spans="1:7" x14ac:dyDescent="0.2">
      <c r="A4" s="33" t="s">
        <v>64</v>
      </c>
      <c r="B4" s="34">
        <v>111.7</v>
      </c>
      <c r="C4" s="35">
        <v>0.48354159209365738</v>
      </c>
      <c r="E4" s="35"/>
      <c r="G4" s="36"/>
    </row>
    <row r="5" spans="1:7" x14ac:dyDescent="0.2">
      <c r="A5" s="33" t="s">
        <v>65</v>
      </c>
      <c r="B5" s="34">
        <v>20.7</v>
      </c>
      <c r="C5" s="35">
        <v>9.2825561849872076E-2</v>
      </c>
      <c r="E5" s="35"/>
      <c r="G5" s="36"/>
    </row>
    <row r="6" spans="1:7" x14ac:dyDescent="0.2">
      <c r="A6" s="33" t="s">
        <v>66</v>
      </c>
      <c r="B6" s="34">
        <v>3.9</v>
      </c>
      <c r="C6" s="35">
        <v>1.6968950797201534E-2</v>
      </c>
      <c r="E6" s="35"/>
      <c r="G6" s="36"/>
    </row>
    <row r="7" spans="1:7" x14ac:dyDescent="0.2">
      <c r="B7" s="34"/>
    </row>
    <row r="8" spans="1:7" ht="16.5" x14ac:dyDescent="0.2">
      <c r="A8" s="37" t="s">
        <v>76</v>
      </c>
    </row>
    <row r="9" spans="1:7" x14ac:dyDescent="0.2">
      <c r="A9" s="37" t="s">
        <v>67</v>
      </c>
    </row>
    <row r="10" spans="1:7" x14ac:dyDescent="0.2">
      <c r="A10" s="37" t="s">
        <v>68</v>
      </c>
    </row>
    <row r="11" spans="1:7" x14ac:dyDescent="0.2">
      <c r="A11" s="37" t="s">
        <v>69</v>
      </c>
    </row>
    <row r="12" spans="1:7" x14ac:dyDescent="0.2">
      <c r="A12" s="37" t="s">
        <v>77</v>
      </c>
    </row>
    <row r="13" spans="1:7" x14ac:dyDescent="0.2">
      <c r="A13" s="37"/>
    </row>
    <row r="14" spans="1:7" ht="15" x14ac:dyDescent="0.25">
      <c r="A14" s="38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BE6E-3D6F-4174-8542-F8AFE05FA5FF}">
  <dimension ref="A1:Q39"/>
  <sheetViews>
    <sheetView showGridLines="0" zoomScaleNormal="100" workbookViewId="0">
      <selection activeCell="A66" sqref="A66"/>
    </sheetView>
  </sheetViews>
  <sheetFormatPr baseColWidth="10" defaultColWidth="11.42578125" defaultRowHeight="14.25" x14ac:dyDescent="0.2"/>
  <cols>
    <col min="1" max="1" width="56" style="5" customWidth="1"/>
    <col min="2" max="2" width="16.5703125" style="4" customWidth="1"/>
    <col min="3" max="4" width="11.5703125" style="4" bestFit="1" customWidth="1"/>
    <col min="5" max="5" width="6" style="4" customWidth="1"/>
    <col min="6" max="6" width="8.7109375" style="4" customWidth="1"/>
    <col min="7" max="7" width="13.28515625" style="4" bestFit="1" customWidth="1"/>
    <col min="8" max="8" width="11.42578125" style="4"/>
    <col min="9" max="9" width="12" style="4" bestFit="1" customWidth="1"/>
    <col min="10" max="10" width="10" style="4" customWidth="1"/>
    <col min="11" max="11" width="12" style="4" bestFit="1" customWidth="1"/>
    <col min="12" max="14" width="11.42578125" style="4"/>
    <col min="15" max="16384" width="11.42578125" style="5"/>
  </cols>
  <sheetData>
    <row r="1" spans="1:17" s="2" customFormat="1" ht="20.25" x14ac:dyDescent="0.3">
      <c r="A1" s="60" t="s">
        <v>74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1"/>
      <c r="N1" s="1"/>
    </row>
    <row r="2" spans="1:17" ht="16.5" x14ac:dyDescent="0.2">
      <c r="A2" s="3" t="s">
        <v>1</v>
      </c>
    </row>
    <row r="3" spans="1:17" s="9" customFormat="1" ht="12.75" x14ac:dyDescent="0.2">
      <c r="A3" s="6"/>
      <c r="B3" s="7"/>
      <c r="C3" s="7"/>
      <c r="D3" s="7"/>
      <c r="E3" s="7"/>
      <c r="F3" s="8"/>
      <c r="J3" s="7"/>
      <c r="K3" s="8"/>
    </row>
    <row r="4" spans="1:17" s="9" customFormat="1" ht="38.25" x14ac:dyDescent="0.2">
      <c r="A4" s="10" t="s">
        <v>2</v>
      </c>
      <c r="B4" s="11" t="s">
        <v>33</v>
      </c>
      <c r="C4" s="11" t="s">
        <v>34</v>
      </c>
      <c r="D4" s="12" t="s">
        <v>5</v>
      </c>
      <c r="E4" s="7"/>
      <c r="F4" s="7"/>
      <c r="J4" s="7"/>
      <c r="K4" s="7"/>
      <c r="P4" s="13"/>
    </row>
    <row r="5" spans="1:17" s="9" customFormat="1" ht="12.75" x14ac:dyDescent="0.2">
      <c r="A5" s="14" t="s">
        <v>30</v>
      </c>
      <c r="B5" s="28">
        <f>I31/1000000000</f>
        <v>1.790716006</v>
      </c>
      <c r="C5" s="28">
        <f>J31/1000000000</f>
        <v>3.4803824739999998</v>
      </c>
      <c r="D5" s="28">
        <f>K31/1000000000</f>
        <v>5.27109848</v>
      </c>
      <c r="E5" s="15"/>
      <c r="F5" s="16"/>
      <c r="J5" s="7"/>
      <c r="K5" s="7"/>
      <c r="Q5" s="13"/>
    </row>
    <row r="6" spans="1:17" s="9" customFormat="1" ht="12.75" x14ac:dyDescent="0.2">
      <c r="A6" s="14" t="s">
        <v>7</v>
      </c>
      <c r="B6" s="28">
        <f t="shared" ref="B6:D9" si="0">I32/1000000000</f>
        <v>1.6153416030000001</v>
      </c>
      <c r="C6" s="28">
        <f t="shared" si="0"/>
        <v>0.89982196999999997</v>
      </c>
      <c r="D6" s="28">
        <f t="shared" si="0"/>
        <v>2.5151635730000002</v>
      </c>
      <c r="E6" s="15"/>
      <c r="F6" s="7"/>
      <c r="J6" s="7"/>
      <c r="K6" s="7"/>
      <c r="Q6" s="13"/>
    </row>
    <row r="7" spans="1:17" s="9" customFormat="1" ht="12.75" x14ac:dyDescent="0.2">
      <c r="A7" s="14" t="s">
        <v>8</v>
      </c>
      <c r="B7" s="28">
        <f t="shared" si="0"/>
        <v>1.3644745119999999</v>
      </c>
      <c r="C7" s="28">
        <f t="shared" si="0"/>
        <v>0.90847878500000001</v>
      </c>
      <c r="D7" s="28">
        <f t="shared" si="0"/>
        <v>2.2729532969999999</v>
      </c>
      <c r="E7" s="15"/>
      <c r="F7" s="7"/>
      <c r="J7" s="7"/>
      <c r="K7" s="7"/>
      <c r="Q7" s="13"/>
    </row>
    <row r="8" spans="1:17" s="9" customFormat="1" ht="12.75" x14ac:dyDescent="0.2">
      <c r="A8" s="17" t="s">
        <v>31</v>
      </c>
      <c r="B8" s="28">
        <f t="shared" si="0"/>
        <v>5.1029090830000001</v>
      </c>
      <c r="C8" s="28">
        <f t="shared" si="0"/>
        <v>1.2896902E-2</v>
      </c>
      <c r="D8" s="28">
        <f t="shared" si="0"/>
        <v>5.1158059849999997</v>
      </c>
      <c r="E8" s="15"/>
      <c r="F8" s="7"/>
      <c r="J8" s="7"/>
      <c r="K8" s="7"/>
      <c r="Q8" s="13"/>
    </row>
    <row r="9" spans="1:17" s="9" customFormat="1" ht="12.75" x14ac:dyDescent="0.2">
      <c r="A9" s="14" t="s">
        <v>32</v>
      </c>
      <c r="B9" s="28">
        <f t="shared" si="0"/>
        <v>14.367117335</v>
      </c>
      <c r="C9" s="28">
        <f t="shared" si="0"/>
        <v>1.326912E-3</v>
      </c>
      <c r="D9" s="28">
        <f t="shared" si="0"/>
        <v>14.368444246999999</v>
      </c>
      <c r="E9" s="15"/>
      <c r="F9" s="7"/>
      <c r="J9" s="7"/>
      <c r="K9" s="7"/>
      <c r="Q9" s="13"/>
    </row>
    <row r="10" spans="1:17" s="9" customFormat="1" ht="12.75" x14ac:dyDescent="0.2">
      <c r="A10" s="18" t="s">
        <v>5</v>
      </c>
      <c r="B10" s="29">
        <f>SUM(B5:B9)</f>
        <v>24.240558538999998</v>
      </c>
      <c r="C10" s="29">
        <f t="shared" ref="C10:D10" si="1">SUM(C5:C9)</f>
        <v>5.3029070429999985</v>
      </c>
      <c r="D10" s="29">
        <f t="shared" si="1"/>
        <v>29.543465581999996</v>
      </c>
      <c r="E10" s="15"/>
      <c r="F10" s="7"/>
      <c r="J10" s="7"/>
      <c r="K10" s="7"/>
      <c r="Q10" s="13"/>
    </row>
    <row r="11" spans="1:17" s="9" customFormat="1" ht="12.75" x14ac:dyDescent="0.2">
      <c r="A11" s="14" t="s">
        <v>11</v>
      </c>
      <c r="B11" s="28">
        <f>B10-B8-B9</f>
        <v>4.7705321209999987</v>
      </c>
      <c r="C11" s="28">
        <f t="shared" ref="C11:D11" si="2">C10-C8-C9</f>
        <v>5.2886832289999992</v>
      </c>
      <c r="D11" s="28">
        <f t="shared" si="2"/>
        <v>10.059215349999995</v>
      </c>
      <c r="E11" s="15"/>
      <c r="F11" s="7"/>
      <c r="J11" s="7"/>
      <c r="K11" s="7"/>
      <c r="L11" s="19"/>
      <c r="M11" s="19"/>
      <c r="N11" s="20"/>
      <c r="Q11" s="13"/>
    </row>
    <row r="12" spans="1:17" s="9" customFormat="1" ht="12.75" x14ac:dyDescent="0.2">
      <c r="B12" s="7"/>
      <c r="C12" s="7"/>
      <c r="D12" s="15"/>
      <c r="E12" s="15"/>
      <c r="F12" s="7"/>
      <c r="G12" s="7"/>
      <c r="H12" s="7"/>
      <c r="I12" s="7"/>
      <c r="J12" s="7"/>
      <c r="K12" s="7"/>
      <c r="L12" s="7"/>
      <c r="M12" s="7"/>
      <c r="N12" s="7"/>
    </row>
    <row r="13" spans="1:17" s="9" customFormat="1" ht="26.25" customHeight="1" x14ac:dyDescent="0.2">
      <c r="B13" s="61" t="s">
        <v>37</v>
      </c>
      <c r="C13" s="61"/>
      <c r="D13" s="61"/>
      <c r="E13" s="15"/>
      <c r="F13" s="7"/>
      <c r="G13" s="7"/>
      <c r="H13" s="7"/>
      <c r="I13" s="7"/>
      <c r="J13" s="7"/>
      <c r="K13" s="7"/>
      <c r="L13" s="7"/>
      <c r="M13" s="7"/>
      <c r="N13" s="7"/>
    </row>
    <row r="14" spans="1:17" s="9" customFormat="1" ht="12.75" x14ac:dyDescent="0.2">
      <c r="B14" s="7"/>
      <c r="C14" s="7"/>
      <c r="D14" s="7"/>
      <c r="E14" s="15"/>
      <c r="F14" s="7"/>
      <c r="G14" s="7"/>
      <c r="H14" s="7"/>
      <c r="I14" s="7"/>
      <c r="J14" s="7"/>
      <c r="K14" s="7"/>
      <c r="L14" s="7"/>
      <c r="M14" s="7"/>
      <c r="N14" s="7"/>
    </row>
    <row r="15" spans="1:17" s="9" customFormat="1" ht="25.5" x14ac:dyDescent="0.2">
      <c r="A15" s="10" t="s">
        <v>0</v>
      </c>
      <c r="B15" s="11" t="s">
        <v>3</v>
      </c>
      <c r="C15" s="11" t="s">
        <v>4</v>
      </c>
      <c r="D15" s="12" t="s">
        <v>5</v>
      </c>
      <c r="E15" s="15"/>
      <c r="F15" s="7"/>
      <c r="G15" s="7"/>
      <c r="H15" s="7"/>
      <c r="I15" s="7"/>
      <c r="J15" s="7"/>
      <c r="K15" s="7"/>
      <c r="L15" s="21"/>
      <c r="M15" s="7"/>
      <c r="N15" s="7"/>
    </row>
    <row r="16" spans="1:17" s="9" customFormat="1" ht="12.75" x14ac:dyDescent="0.2">
      <c r="A16" s="14" t="s">
        <v>6</v>
      </c>
      <c r="B16" s="22">
        <f t="shared" ref="B16:C22" si="3">B5/$D5</f>
        <v>0.33972349649593342</v>
      </c>
      <c r="C16" s="22">
        <f t="shared" si="3"/>
        <v>0.66027650350406653</v>
      </c>
      <c r="D16" s="23">
        <f>SUM(B16:C16)</f>
        <v>1</v>
      </c>
      <c r="E16" s="15"/>
      <c r="F16" s="7"/>
      <c r="G16" s="7"/>
      <c r="H16" s="7"/>
      <c r="I16" s="7"/>
      <c r="J16" s="7"/>
      <c r="K16" s="7"/>
      <c r="L16" s="7"/>
      <c r="M16" s="7"/>
      <c r="N16" s="7"/>
    </row>
    <row r="17" spans="1:14" s="9" customFormat="1" ht="12.75" x14ac:dyDescent="0.2">
      <c r="A17" s="14" t="s">
        <v>7</v>
      </c>
      <c r="B17" s="22">
        <f t="shared" si="3"/>
        <v>0.64224117283683324</v>
      </c>
      <c r="C17" s="22">
        <f t="shared" si="3"/>
        <v>0.35775882716316676</v>
      </c>
      <c r="D17" s="23">
        <f t="shared" ref="D17:D22" si="4">SUM(B17:C17)</f>
        <v>1</v>
      </c>
      <c r="E17" s="15"/>
      <c r="F17" s="7"/>
      <c r="G17" s="7"/>
      <c r="H17" s="7"/>
      <c r="I17" s="7"/>
      <c r="J17" s="7"/>
      <c r="K17" s="7"/>
      <c r="L17" s="7"/>
      <c r="M17" s="7"/>
      <c r="N17" s="7"/>
    </row>
    <row r="18" spans="1:14" s="9" customFormat="1" ht="12.75" x14ac:dyDescent="0.2">
      <c r="A18" s="14" t="s">
        <v>8</v>
      </c>
      <c r="B18" s="22">
        <f t="shared" si="3"/>
        <v>0.60030908413337269</v>
      </c>
      <c r="C18" s="22">
        <f t="shared" si="3"/>
        <v>0.39969091586662725</v>
      </c>
      <c r="D18" s="23">
        <f t="shared" si="4"/>
        <v>1</v>
      </c>
      <c r="E18" s="15"/>
      <c r="F18" s="7"/>
      <c r="G18" s="7"/>
      <c r="H18" s="7"/>
      <c r="I18" s="7"/>
      <c r="J18" s="7"/>
      <c r="K18" s="7"/>
      <c r="L18" s="7"/>
      <c r="M18" s="7"/>
      <c r="N18" s="7"/>
    </row>
    <row r="19" spans="1:14" s="9" customFormat="1" ht="12.75" x14ac:dyDescent="0.2">
      <c r="A19" s="17" t="s">
        <v>9</v>
      </c>
      <c r="B19" s="22">
        <f t="shared" si="3"/>
        <v>0.9974790087744112</v>
      </c>
      <c r="C19" s="22">
        <f t="shared" si="3"/>
        <v>2.5209912255888651E-3</v>
      </c>
      <c r="D19" s="23">
        <f t="shared" si="4"/>
        <v>1</v>
      </c>
      <c r="E19" s="15"/>
      <c r="F19" s="7"/>
      <c r="G19" s="7"/>
      <c r="H19" s="7"/>
      <c r="I19" s="7"/>
      <c r="J19" s="7"/>
      <c r="K19" s="7"/>
      <c r="L19" s="7"/>
      <c r="M19" s="7"/>
      <c r="N19" s="7"/>
    </row>
    <row r="20" spans="1:14" s="9" customFormat="1" ht="12.75" x14ac:dyDescent="0.2">
      <c r="A20" s="14" t="s">
        <v>10</v>
      </c>
      <c r="B20" s="22">
        <f t="shared" si="3"/>
        <v>0.9999076509622622</v>
      </c>
      <c r="C20" s="22">
        <f t="shared" si="3"/>
        <v>9.2349037737822395E-5</v>
      </c>
      <c r="D20" s="23">
        <f t="shared" si="4"/>
        <v>1</v>
      </c>
      <c r="E20" s="15"/>
      <c r="F20" s="7"/>
      <c r="G20" s="7"/>
      <c r="H20" s="7"/>
      <c r="I20" s="7"/>
      <c r="J20" s="7"/>
      <c r="K20" s="7"/>
      <c r="L20" s="7"/>
      <c r="M20" s="7"/>
      <c r="N20" s="7"/>
    </row>
    <row r="21" spans="1:14" s="9" customFormat="1" ht="12.75" x14ac:dyDescent="0.2">
      <c r="A21" s="14" t="s">
        <v>5</v>
      </c>
      <c r="B21" s="22">
        <f t="shared" si="3"/>
        <v>0.820504909003265</v>
      </c>
      <c r="C21" s="22">
        <f t="shared" si="3"/>
        <v>0.17949509099673502</v>
      </c>
      <c r="D21" s="23">
        <f t="shared" si="4"/>
        <v>1</v>
      </c>
      <c r="E21" s="15"/>
      <c r="F21" s="7"/>
      <c r="G21" s="7"/>
      <c r="H21" s="7"/>
      <c r="I21" s="7"/>
      <c r="J21" s="7"/>
      <c r="K21" s="7"/>
      <c r="L21" s="7"/>
      <c r="M21" s="7"/>
      <c r="N21" s="7"/>
    </row>
    <row r="22" spans="1:14" s="9" customFormat="1" ht="12.75" x14ac:dyDescent="0.2">
      <c r="A22" s="14" t="s">
        <v>11</v>
      </c>
      <c r="B22" s="22">
        <f t="shared" si="3"/>
        <v>0.47424495400627853</v>
      </c>
      <c r="C22" s="22">
        <f t="shared" si="3"/>
        <v>0.52575504599372169</v>
      </c>
      <c r="D22" s="23">
        <f t="shared" si="4"/>
        <v>1.0000000000000002</v>
      </c>
      <c r="E22" s="15"/>
      <c r="F22" s="7"/>
      <c r="G22" s="7"/>
      <c r="H22" s="7"/>
      <c r="I22" s="7"/>
      <c r="J22" s="7"/>
      <c r="K22" s="7"/>
      <c r="L22" s="7"/>
      <c r="M22" s="7"/>
      <c r="N22" s="7"/>
    </row>
    <row r="23" spans="1:14" s="9" customFormat="1" ht="12.75" x14ac:dyDescent="0.2">
      <c r="B23" s="7"/>
      <c r="C23" s="7"/>
      <c r="D23" s="15"/>
      <c r="E23" s="15"/>
      <c r="F23" s="7"/>
      <c r="G23" s="7"/>
      <c r="H23" s="7"/>
      <c r="I23" s="7"/>
      <c r="J23" s="7"/>
      <c r="K23" s="7"/>
      <c r="L23" s="7"/>
      <c r="M23" s="7"/>
      <c r="N23" s="7"/>
    </row>
    <row r="24" spans="1:14" s="9" customFormat="1" ht="32.25" customHeight="1" x14ac:dyDescent="0.2">
      <c r="B24" s="61" t="s">
        <v>38</v>
      </c>
      <c r="C24" s="61"/>
      <c r="D24" s="61"/>
      <c r="E24" s="15"/>
      <c r="F24" s="7"/>
      <c r="G24" s="7"/>
      <c r="H24" s="7"/>
      <c r="I24" s="7"/>
      <c r="J24" s="7"/>
      <c r="K24" s="7"/>
      <c r="L24" s="7"/>
      <c r="M24" s="7"/>
      <c r="N24" s="7"/>
    </row>
    <row r="25" spans="1:14" s="9" customFormat="1" ht="12.75" x14ac:dyDescent="0.2">
      <c r="B25" s="7"/>
      <c r="C25" s="7"/>
      <c r="D25" s="7"/>
      <c r="E25" s="15"/>
      <c r="F25" s="7"/>
      <c r="G25" s="7"/>
      <c r="H25" s="7"/>
      <c r="I25" s="7"/>
      <c r="J25" s="7"/>
      <c r="K25" s="7"/>
      <c r="L25" s="7"/>
      <c r="M25" s="7"/>
      <c r="N25" s="7"/>
    </row>
    <row r="26" spans="1:14" s="9" customFormat="1" ht="25.5" x14ac:dyDescent="0.2">
      <c r="A26" s="10" t="s">
        <v>0</v>
      </c>
      <c r="B26" s="11" t="s">
        <v>3</v>
      </c>
      <c r="C26" s="11" t="s">
        <v>4</v>
      </c>
      <c r="D26" s="12" t="s">
        <v>5</v>
      </c>
      <c r="E26" s="15"/>
      <c r="F26" s="7"/>
      <c r="G26" s="7"/>
      <c r="H26" s="7"/>
      <c r="I26" s="7"/>
      <c r="J26" s="7"/>
      <c r="K26" s="7"/>
      <c r="L26" s="7"/>
      <c r="M26" s="7"/>
      <c r="N26" s="7"/>
    </row>
    <row r="27" spans="1:14" s="9" customFormat="1" ht="12.75" x14ac:dyDescent="0.2">
      <c r="A27" s="14" t="s">
        <v>6</v>
      </c>
      <c r="B27" s="22">
        <f t="shared" ref="B27:D31" si="5">B5/B$10</f>
        <v>7.3872720511739196E-2</v>
      </c>
      <c r="C27" s="22">
        <f t="shared" si="5"/>
        <v>0.65631595005879129</v>
      </c>
      <c r="D27" s="22">
        <f t="shared" si="5"/>
        <v>0.17841842099971955</v>
      </c>
      <c r="E27" s="15"/>
      <c r="F27" s="7"/>
      <c r="G27" s="7"/>
      <c r="H27" s="7"/>
      <c r="I27" s="7"/>
      <c r="J27" s="7"/>
      <c r="K27" s="7"/>
      <c r="L27" s="7"/>
      <c r="M27" s="7"/>
      <c r="N27" s="7"/>
    </row>
    <row r="28" spans="1:14" s="9" customFormat="1" ht="12.75" x14ac:dyDescent="0.2">
      <c r="A28" s="14" t="s">
        <v>7</v>
      </c>
      <c r="B28" s="22">
        <f t="shared" si="5"/>
        <v>6.6637969599632751E-2</v>
      </c>
      <c r="C28" s="22">
        <f t="shared" si="5"/>
        <v>0.16968465837767094</v>
      </c>
      <c r="D28" s="22">
        <f t="shared" si="5"/>
        <v>8.5134344378758955E-2</v>
      </c>
      <c r="E28" s="15"/>
      <c r="F28" s="7"/>
      <c r="G28" s="7"/>
      <c r="H28" s="30" t="s">
        <v>39</v>
      </c>
      <c r="I28" s="30" t="s">
        <v>40</v>
      </c>
      <c r="J28" s="7"/>
      <c r="K28" s="7"/>
      <c r="L28" s="7"/>
      <c r="M28" s="7"/>
      <c r="N28" s="7"/>
    </row>
    <row r="29" spans="1:14" s="9" customFormat="1" ht="12.75" x14ac:dyDescent="0.2">
      <c r="A29" s="14" t="s">
        <v>8</v>
      </c>
      <c r="B29" s="22">
        <f t="shared" si="5"/>
        <v>5.6288905629164145E-2</v>
      </c>
      <c r="C29" s="22">
        <f t="shared" si="5"/>
        <v>0.1713171242930272</v>
      </c>
      <c r="D29" s="22">
        <f t="shared" si="5"/>
        <v>7.6935906205426577E-2</v>
      </c>
      <c r="E29" s="15"/>
      <c r="F29" s="7"/>
      <c r="G29" s="7"/>
      <c r="H29" s="31" t="s">
        <v>41</v>
      </c>
      <c r="I29" s="31" t="s">
        <v>42</v>
      </c>
      <c r="J29" s="7"/>
      <c r="K29" s="7"/>
      <c r="L29" s="7"/>
      <c r="M29" s="7"/>
      <c r="N29" s="7"/>
    </row>
    <row r="30" spans="1:14" s="9" customFormat="1" ht="12.75" x14ac:dyDescent="0.2">
      <c r="A30" s="17" t="s">
        <v>9</v>
      </c>
      <c r="B30" s="22">
        <f t="shared" si="5"/>
        <v>0.21051120067180232</v>
      </c>
      <c r="C30" s="22">
        <f t="shared" si="5"/>
        <v>2.4320437630571535E-3</v>
      </c>
      <c r="D30" s="22">
        <f t="shared" si="5"/>
        <v>0.17316201346794319</v>
      </c>
      <c r="E30" s="15"/>
      <c r="F30" s="7"/>
      <c r="G30" s="7"/>
      <c r="H30" s="7" t="s">
        <v>43</v>
      </c>
      <c r="I30" s="7" t="s">
        <v>44</v>
      </c>
      <c r="J30" s="7" t="s">
        <v>45</v>
      </c>
      <c r="K30" s="7" t="s">
        <v>46</v>
      </c>
      <c r="L30" s="7"/>
      <c r="M30" s="7"/>
      <c r="N30" s="7"/>
    </row>
    <row r="31" spans="1:14" s="9" customFormat="1" ht="12.75" x14ac:dyDescent="0.2">
      <c r="A31" s="14" t="s">
        <v>10</v>
      </c>
      <c r="B31" s="22">
        <f t="shared" si="5"/>
        <v>0.59268920358766164</v>
      </c>
      <c r="C31" s="22">
        <f t="shared" si="5"/>
        <v>2.5022350745362675E-4</v>
      </c>
      <c r="D31" s="22">
        <f t="shared" si="5"/>
        <v>0.48634931494815181</v>
      </c>
      <c r="E31" s="15"/>
      <c r="F31" s="7"/>
      <c r="G31" s="7"/>
      <c r="H31" s="7" t="s">
        <v>47</v>
      </c>
      <c r="I31" s="7">
        <v>1790716006</v>
      </c>
      <c r="J31" s="7">
        <v>3480382474</v>
      </c>
      <c r="K31" s="7">
        <v>5271098480</v>
      </c>
      <c r="L31" s="7"/>
      <c r="M31" s="7"/>
      <c r="N31" s="7"/>
    </row>
    <row r="32" spans="1:14" s="9" customFormat="1" ht="12.75" x14ac:dyDescent="0.2">
      <c r="A32" s="14" t="s">
        <v>5</v>
      </c>
      <c r="B32" s="22">
        <f>SUM(B27:B31)</f>
        <v>1</v>
      </c>
      <c r="C32" s="22">
        <f>SUM(C27:C31)</f>
        <v>1</v>
      </c>
      <c r="D32" s="22">
        <f>SUM(D27:D31)</f>
        <v>1</v>
      </c>
      <c r="E32" s="15"/>
      <c r="F32" s="7"/>
      <c r="G32" s="7"/>
      <c r="H32" s="7" t="s">
        <v>48</v>
      </c>
      <c r="I32" s="7">
        <v>1615341603</v>
      </c>
      <c r="J32" s="7">
        <v>899821970</v>
      </c>
      <c r="K32" s="7">
        <v>2515163573</v>
      </c>
      <c r="L32" s="7"/>
      <c r="M32" s="7"/>
      <c r="N32" s="7"/>
    </row>
    <row r="33" spans="1:14" s="9" customFormat="1" ht="12.75" x14ac:dyDescent="0.2">
      <c r="B33" s="7"/>
      <c r="C33" s="7"/>
      <c r="D33" s="15"/>
      <c r="E33" s="15"/>
      <c r="F33" s="7"/>
      <c r="G33" s="7"/>
      <c r="H33" s="7" t="s">
        <v>49</v>
      </c>
      <c r="I33" s="7">
        <v>1364474512</v>
      </c>
      <c r="J33" s="7">
        <v>908478785</v>
      </c>
      <c r="K33" s="7">
        <v>2272953297</v>
      </c>
      <c r="L33" s="7"/>
      <c r="M33" s="7"/>
      <c r="N33" s="7"/>
    </row>
    <row r="34" spans="1:14" s="9" customFormat="1" ht="12.75" x14ac:dyDescent="0.2">
      <c r="B34" s="7"/>
      <c r="C34" s="7"/>
      <c r="D34" s="15"/>
      <c r="E34" s="15"/>
      <c r="F34" s="7"/>
      <c r="G34" s="7"/>
      <c r="H34" s="7" t="s">
        <v>50</v>
      </c>
      <c r="I34" s="7">
        <v>5102909083</v>
      </c>
      <c r="J34" s="7">
        <v>12896902</v>
      </c>
      <c r="K34" s="7">
        <v>5115805985</v>
      </c>
      <c r="L34" s="7"/>
      <c r="M34" s="7"/>
      <c r="N34" s="7"/>
    </row>
    <row r="35" spans="1:14" s="9" customFormat="1" ht="12.75" x14ac:dyDescent="0.2">
      <c r="A35" s="24" t="s">
        <v>35</v>
      </c>
      <c r="B35" s="25"/>
      <c r="C35" s="25"/>
      <c r="D35" s="25"/>
      <c r="E35" s="25"/>
      <c r="F35" s="25"/>
      <c r="G35" s="7"/>
      <c r="H35" s="7" t="s">
        <v>51</v>
      </c>
      <c r="I35" s="7">
        <v>14367117335</v>
      </c>
      <c r="J35" s="7">
        <v>1326912</v>
      </c>
      <c r="K35" s="7">
        <v>14368444247</v>
      </c>
      <c r="L35" s="7"/>
      <c r="M35" s="7"/>
      <c r="N35" s="7"/>
    </row>
    <row r="36" spans="1:14" s="9" customFormat="1" ht="12.75" x14ac:dyDescent="0.2">
      <c r="A36" s="24" t="s">
        <v>36</v>
      </c>
      <c r="B36" s="25"/>
      <c r="C36" s="25"/>
      <c r="D36" s="25"/>
      <c r="E36" s="25"/>
      <c r="F36" s="25"/>
      <c r="G36" s="7"/>
      <c r="H36" s="7" t="s">
        <v>46</v>
      </c>
      <c r="I36" s="7">
        <v>24240558539</v>
      </c>
      <c r="J36" s="7">
        <v>5302907043</v>
      </c>
      <c r="K36" s="7">
        <v>29543465582</v>
      </c>
      <c r="L36" s="7"/>
      <c r="M36" s="7"/>
      <c r="N36" s="7"/>
    </row>
    <row r="37" spans="1:14" s="9" customFormat="1" ht="12.75" x14ac:dyDescent="0.2">
      <c r="A37" s="24" t="s">
        <v>52</v>
      </c>
      <c r="B37" s="25"/>
      <c r="C37" s="25"/>
      <c r="D37" s="25"/>
      <c r="E37" s="25"/>
      <c r="F37" s="25"/>
      <c r="G37" s="7"/>
      <c r="H37" s="7"/>
      <c r="I37" s="7"/>
      <c r="J37" s="7"/>
      <c r="K37" s="7"/>
      <c r="L37" s="7"/>
      <c r="M37" s="7"/>
      <c r="N37" s="7"/>
    </row>
    <row r="38" spans="1:14" x14ac:dyDescent="0.2">
      <c r="A38" s="26"/>
      <c r="B38" s="27"/>
      <c r="C38" s="27"/>
      <c r="D38" s="27"/>
      <c r="E38" s="27"/>
      <c r="F38" s="27"/>
    </row>
    <row r="39" spans="1:14" x14ac:dyDescent="0.2">
      <c r="A39" s="26"/>
      <c r="B39" s="27"/>
      <c r="C39" s="27"/>
      <c r="D39" s="27"/>
      <c r="E39" s="27"/>
      <c r="F39" s="27"/>
    </row>
  </sheetData>
  <mergeCells count="3">
    <mergeCell ref="A1:L1"/>
    <mergeCell ref="B13:D13"/>
    <mergeCell ref="B24:D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"/>
  <sheetViews>
    <sheetView showGridLines="0" zoomScaleNormal="100" workbookViewId="0">
      <selection activeCell="A62" sqref="A62"/>
    </sheetView>
  </sheetViews>
  <sheetFormatPr baseColWidth="10" defaultRowHeight="14.25" outlineLevelCol="1" x14ac:dyDescent="0.2"/>
  <cols>
    <col min="1" max="1" width="14.7109375" style="5" customWidth="1"/>
    <col min="2" max="2" width="37.5703125" style="5" customWidth="1"/>
    <col min="3" max="3" width="11.5703125" style="5" bestFit="1" customWidth="1"/>
    <col min="4" max="4" width="12.28515625" style="5" bestFit="1" customWidth="1"/>
    <col min="5" max="5" width="15.5703125" style="5" customWidth="1"/>
    <col min="6" max="6" width="11.5703125" style="5" hidden="1" customWidth="1" outlineLevel="1"/>
    <col min="7" max="7" width="11.5703125" style="5" bestFit="1" customWidth="1" collapsed="1"/>
    <col min="8" max="9" width="12.28515625" style="5" bestFit="1" customWidth="1"/>
    <col min="10" max="12" width="11.42578125" style="5"/>
    <col min="13" max="13" width="11.42578125" style="5" hidden="1" customWidth="1" outlineLevel="1"/>
    <col min="14" max="14" width="11.42578125" style="5" collapsed="1"/>
    <col min="15" max="16" width="11.42578125" style="5"/>
    <col min="17" max="17" width="13.28515625" style="5" bestFit="1" customWidth="1"/>
    <col min="18" max="16384" width="11.42578125" style="5"/>
  </cols>
  <sheetData>
    <row r="1" spans="1:24" ht="15.75" x14ac:dyDescent="0.25">
      <c r="A1" s="39" t="s">
        <v>54</v>
      </c>
    </row>
    <row r="2" spans="1:24" ht="16.5" x14ac:dyDescent="0.2">
      <c r="A2" s="3" t="s">
        <v>78</v>
      </c>
    </row>
    <row r="3" spans="1:24" x14ac:dyDescent="0.2">
      <c r="A3" s="40" t="s">
        <v>53</v>
      </c>
      <c r="B3" s="40" t="s">
        <v>55</v>
      </c>
      <c r="C3" s="41"/>
      <c r="D3" s="42"/>
    </row>
    <row r="4" spans="1:24" x14ac:dyDescent="0.2">
      <c r="C4" s="62" t="s">
        <v>12</v>
      </c>
      <c r="D4" s="62"/>
      <c r="E4" s="62"/>
      <c r="F4" s="62"/>
      <c r="G4" s="62"/>
      <c r="H4" s="62"/>
      <c r="I4" s="62"/>
      <c r="J4" s="62" t="s">
        <v>13</v>
      </c>
      <c r="K4" s="62"/>
      <c r="L4" s="62"/>
      <c r="M4" s="62"/>
      <c r="N4" s="62"/>
      <c r="O4" s="62"/>
      <c r="P4" s="62"/>
      <c r="Q4" s="5" t="s">
        <v>5</v>
      </c>
      <c r="R4" s="62" t="s">
        <v>14</v>
      </c>
      <c r="S4" s="62"/>
      <c r="T4" s="62"/>
      <c r="U4" s="62"/>
      <c r="V4" s="62"/>
      <c r="W4" s="62"/>
      <c r="X4" s="62"/>
    </row>
    <row r="5" spans="1:24" ht="42.75" x14ac:dyDescent="0.2">
      <c r="C5" s="43" t="s">
        <v>15</v>
      </c>
      <c r="D5" s="43" t="s">
        <v>16</v>
      </c>
      <c r="E5" s="43" t="s">
        <v>17</v>
      </c>
      <c r="F5" s="43" t="s">
        <v>18</v>
      </c>
      <c r="G5" s="43" t="s">
        <v>19</v>
      </c>
      <c r="H5" s="43" t="s">
        <v>20</v>
      </c>
      <c r="I5" s="43" t="s">
        <v>21</v>
      </c>
      <c r="J5" s="43" t="s">
        <v>15</v>
      </c>
      <c r="K5" s="43" t="s">
        <v>16</v>
      </c>
      <c r="L5" s="43" t="s">
        <v>17</v>
      </c>
      <c r="M5" s="43" t="s">
        <v>18</v>
      </c>
      <c r="N5" s="43" t="s">
        <v>19</v>
      </c>
      <c r="O5" s="43" t="s">
        <v>20</v>
      </c>
      <c r="P5" s="43" t="s">
        <v>21</v>
      </c>
      <c r="R5" s="43" t="s">
        <v>15</v>
      </c>
      <c r="S5" s="43" t="s">
        <v>16</v>
      </c>
      <c r="T5" s="43" t="s">
        <v>17</v>
      </c>
      <c r="U5" s="43" t="s">
        <v>18</v>
      </c>
      <c r="V5" s="43" t="s">
        <v>19</v>
      </c>
      <c r="W5" s="43" t="s">
        <v>20</v>
      </c>
      <c r="X5" s="43" t="s">
        <v>21</v>
      </c>
    </row>
    <row r="6" spans="1:24" x14ac:dyDescent="0.2">
      <c r="B6" s="5" t="s">
        <v>22</v>
      </c>
      <c r="C6" s="44">
        <v>314.25217225083333</v>
      </c>
      <c r="D6" s="44">
        <v>320.05672449999997</v>
      </c>
      <c r="E6" s="44">
        <v>1533.64876125</v>
      </c>
      <c r="F6" s="44">
        <v>46.948753916666661</v>
      </c>
      <c r="G6" s="44">
        <v>718.22489183333334</v>
      </c>
      <c r="H6" s="44">
        <v>965.60357527333315</v>
      </c>
      <c r="I6" s="44">
        <v>1412.7371760370504</v>
      </c>
      <c r="J6" s="44"/>
      <c r="K6" s="44"/>
      <c r="L6" s="44"/>
      <c r="M6" s="44"/>
      <c r="N6" s="44"/>
      <c r="O6" s="44"/>
      <c r="P6" s="44"/>
      <c r="Q6" s="44">
        <f>SUM(C6:I6)</f>
        <v>5311.4720550612174</v>
      </c>
      <c r="R6" s="45">
        <f>C6/SUM(C$6:C$9)</f>
        <v>0.62329461468723868</v>
      </c>
      <c r="S6" s="45">
        <f t="shared" ref="S6:S9" si="0">D6/SUM(D$6:D$9)</f>
        <v>9.0842589138702912E-2</v>
      </c>
      <c r="T6" s="45">
        <f t="shared" ref="T6:X9" si="1">E6/SUM(E$6:E$9)</f>
        <v>0.10019203053263918</v>
      </c>
      <c r="U6" s="45">
        <f t="shared" si="1"/>
        <v>0.45728793800931089</v>
      </c>
      <c r="V6" s="45">
        <f t="shared" si="1"/>
        <v>0.37014199774534839</v>
      </c>
      <c r="W6" s="45">
        <f t="shared" si="1"/>
        <v>0.30200533113801803</v>
      </c>
      <c r="X6" s="45">
        <f t="shared" si="1"/>
        <v>0.56019086196261769</v>
      </c>
    </row>
    <row r="7" spans="1:24" x14ac:dyDescent="0.2">
      <c r="B7" s="5" t="s">
        <v>23</v>
      </c>
      <c r="C7" s="44">
        <v>39.189995499999995</v>
      </c>
      <c r="D7" s="44">
        <v>92.371157333333329</v>
      </c>
      <c r="E7" s="44">
        <v>1215.0283818333332</v>
      </c>
      <c r="F7" s="44">
        <v>53.746789416666658</v>
      </c>
      <c r="G7" s="44">
        <v>841.99514572272233</v>
      </c>
      <c r="H7" s="44">
        <v>557.78074412365584</v>
      </c>
      <c r="I7" s="44">
        <v>138.83576645916668</v>
      </c>
      <c r="J7" s="44"/>
      <c r="K7" s="44"/>
      <c r="L7" s="44"/>
      <c r="M7" s="44"/>
      <c r="N7" s="44"/>
      <c r="O7" s="44"/>
      <c r="P7" s="44"/>
      <c r="Q7" s="44">
        <f>SUM(C7:I7)</f>
        <v>2938.9479803888785</v>
      </c>
      <c r="R7" s="45">
        <f t="shared" ref="R7:R9" si="2">C7/SUM(C$6:C$9)</f>
        <v>7.7730292108433754E-2</v>
      </c>
      <c r="S7" s="45">
        <f t="shared" si="0"/>
        <v>2.6217962165948759E-2</v>
      </c>
      <c r="T7" s="45">
        <f t="shared" si="1"/>
        <v>7.9376819390802031E-2</v>
      </c>
      <c r="U7" s="45">
        <f t="shared" si="1"/>
        <v>0.52350182819747049</v>
      </c>
      <c r="V7" s="45">
        <f t="shared" si="1"/>
        <v>0.43392782521663908</v>
      </c>
      <c r="W7" s="45">
        <f t="shared" si="1"/>
        <v>0.17445332913539691</v>
      </c>
      <c r="X7" s="45">
        <f t="shared" si="1"/>
        <v>5.5052368553201829E-2</v>
      </c>
    </row>
    <row r="8" spans="1:24" x14ac:dyDescent="0.2">
      <c r="B8" s="5" t="s">
        <v>24</v>
      </c>
      <c r="C8" s="44">
        <v>148.31499633333328</v>
      </c>
      <c r="D8" s="44">
        <v>651.77220224999996</v>
      </c>
      <c r="E8" s="44">
        <v>818.84210399999995</v>
      </c>
      <c r="F8" s="44">
        <v>1.8759975833333331</v>
      </c>
      <c r="G8" s="44">
        <v>184.66143469416664</v>
      </c>
      <c r="H8" s="44">
        <v>137.50088922060002</v>
      </c>
      <c r="I8" s="44">
        <v>592.59242111083324</v>
      </c>
      <c r="J8" s="44"/>
      <c r="K8" s="44"/>
      <c r="L8" s="44"/>
      <c r="M8" s="44"/>
      <c r="N8" s="44"/>
      <c r="O8" s="44"/>
      <c r="P8" s="44"/>
      <c r="Q8" s="44">
        <f>SUM(C8:I8)</f>
        <v>2535.5600451922664</v>
      </c>
      <c r="R8" s="45">
        <f t="shared" si="2"/>
        <v>0.29417119961269911</v>
      </c>
      <c r="S8" s="45">
        <f t="shared" si="0"/>
        <v>0.18499431459695617</v>
      </c>
      <c r="T8" s="45">
        <f t="shared" si="1"/>
        <v>5.3494290973449911E-2</v>
      </c>
      <c r="U8" s="45">
        <f t="shared" si="1"/>
        <v>1.8272499161866119E-2</v>
      </c>
      <c r="V8" s="45">
        <f t="shared" si="1"/>
        <v>9.5166504421406367E-2</v>
      </c>
      <c r="W8" s="45">
        <f t="shared" si="1"/>
        <v>4.3005227656789165E-2</v>
      </c>
      <c r="X8" s="45">
        <f t="shared" si="1"/>
        <v>0.23497991332386803</v>
      </c>
    </row>
    <row r="9" spans="1:24" ht="28.5" x14ac:dyDescent="0.2">
      <c r="B9" s="46" t="s">
        <v>28</v>
      </c>
      <c r="C9" s="44">
        <v>2.4220231666666665</v>
      </c>
      <c r="D9" s="44">
        <v>2459.0011757499997</v>
      </c>
      <c r="E9" s="44">
        <v>11739.574072583333</v>
      </c>
      <c r="F9" s="44">
        <v>9.6275166666666662E-2</v>
      </c>
      <c r="G9" s="44">
        <v>195.52220041666664</v>
      </c>
      <c r="H9" s="44">
        <v>1536.4211820833332</v>
      </c>
      <c r="I9" s="44">
        <v>377.72007216666668</v>
      </c>
      <c r="J9" s="44"/>
      <c r="K9" s="44"/>
      <c r="L9" s="44"/>
      <c r="M9" s="44"/>
      <c r="N9" s="44"/>
      <c r="O9" s="44"/>
      <c r="P9" s="44"/>
      <c r="Q9" s="44">
        <f>SUM(C9:I9)</f>
        <v>16310.757001333333</v>
      </c>
      <c r="R9" s="45">
        <f t="shared" si="2"/>
        <v>4.8038935916283471E-3</v>
      </c>
      <c r="S9" s="45">
        <f t="shared" si="0"/>
        <v>0.69794513409839209</v>
      </c>
      <c r="T9" s="45">
        <f t="shared" si="1"/>
        <v>0.76693685910310883</v>
      </c>
      <c r="U9" s="45">
        <f t="shared" si="1"/>
        <v>9.3773463135245932E-4</v>
      </c>
      <c r="V9" s="45">
        <f t="shared" si="1"/>
        <v>0.10076367261660617</v>
      </c>
      <c r="W9" s="45">
        <f t="shared" si="1"/>
        <v>0.48053611206979602</v>
      </c>
      <c r="X9" s="45">
        <f t="shared" si="1"/>
        <v>0.14977685616031236</v>
      </c>
    </row>
    <row r="10" spans="1:24" x14ac:dyDescent="0.2">
      <c r="B10" s="5" t="s">
        <v>25</v>
      </c>
      <c r="J10" s="44">
        <v>64.708657981606308</v>
      </c>
      <c r="K10" s="44">
        <v>68.718041540601789</v>
      </c>
      <c r="L10" s="44">
        <v>350.49199899059539</v>
      </c>
      <c r="M10" s="44">
        <v>12.275224599600554</v>
      </c>
      <c r="N10" s="44">
        <v>158.20313593667723</v>
      </c>
      <c r="O10" s="44">
        <v>160.68363551609241</v>
      </c>
      <c r="P10" s="44">
        <v>232.76907740461323</v>
      </c>
      <c r="Q10" s="44">
        <f>SUM(J10:P10)</f>
        <v>1047.8497719697868</v>
      </c>
      <c r="R10" s="45">
        <f>J10/SUM(J$10:J$13)</f>
        <v>0.55903472932599152</v>
      </c>
      <c r="S10" s="45">
        <f t="shared" ref="S10:X13" si="3">K10/SUM(K$10:K$13)</f>
        <v>0.21597956232842733</v>
      </c>
      <c r="T10" s="45">
        <f t="shared" si="3"/>
        <v>0.307523674585514</v>
      </c>
      <c r="U10" s="45">
        <f t="shared" si="3"/>
        <v>0.18554257293115456</v>
      </c>
      <c r="V10" s="45">
        <f t="shared" si="3"/>
        <v>0.15122250195697737</v>
      </c>
      <c r="W10" s="45">
        <f t="shared" si="3"/>
        <v>0.1717426135343158</v>
      </c>
      <c r="X10" s="45">
        <f t="shared" si="3"/>
        <v>0.50959120068491848</v>
      </c>
    </row>
    <row r="11" spans="1:24" x14ac:dyDescent="0.2">
      <c r="B11" s="5" t="s">
        <v>26</v>
      </c>
      <c r="J11" s="44">
        <v>39.189995499999995</v>
      </c>
      <c r="K11" s="44">
        <v>92.371157333333329</v>
      </c>
      <c r="L11" s="44">
        <v>654.25669426666661</v>
      </c>
      <c r="M11" s="44">
        <v>53.746789416666658</v>
      </c>
      <c r="N11" s="44">
        <v>840.55322294105565</v>
      </c>
      <c r="O11" s="44">
        <v>557.78074412365584</v>
      </c>
      <c r="P11" s="44">
        <v>138.82260641583332</v>
      </c>
      <c r="Q11" s="44">
        <f>SUM(J11:P11)</f>
        <v>2376.7212099972116</v>
      </c>
      <c r="R11" s="45">
        <f t="shared" ref="R11:R13" si="4">J11/SUM(J$10:J$13)</f>
        <v>0.33857244470835601</v>
      </c>
      <c r="S11" s="45">
        <f t="shared" si="3"/>
        <v>0.29032087768153408</v>
      </c>
      <c r="T11" s="45">
        <f t="shared" si="3"/>
        <v>0.57404854696399277</v>
      </c>
      <c r="U11" s="45">
        <f t="shared" si="3"/>
        <v>0.81239390075858875</v>
      </c>
      <c r="V11" s="45">
        <f t="shared" si="3"/>
        <v>0.80346423380649679</v>
      </c>
      <c r="W11" s="45">
        <f t="shared" si="3"/>
        <v>0.59616974975225967</v>
      </c>
      <c r="X11" s="45">
        <f t="shared" si="3"/>
        <v>0.30391828448366026</v>
      </c>
    </row>
    <row r="12" spans="1:24" x14ac:dyDescent="0.2">
      <c r="B12" s="5" t="s">
        <v>27</v>
      </c>
      <c r="J12" s="44">
        <v>10.382049743333333</v>
      </c>
      <c r="K12" s="44">
        <v>45.595546091666669</v>
      </c>
      <c r="L12" s="44">
        <v>57.370647156666664</v>
      </c>
      <c r="M12" s="44">
        <v>0.13584594916666667</v>
      </c>
      <c r="N12" s="44">
        <v>12.926300428591668</v>
      </c>
      <c r="O12" s="44">
        <v>9.6250622454420007</v>
      </c>
      <c r="P12" s="44">
        <v>41.35353764692502</v>
      </c>
      <c r="Q12" s="44">
        <f>SUM(J12:P12)</f>
        <v>177.38898926179203</v>
      </c>
      <c r="R12" s="45">
        <f t="shared" si="4"/>
        <v>8.9693196384371288E-2</v>
      </c>
      <c r="S12" s="45">
        <f t="shared" si="3"/>
        <v>0.14330597712371246</v>
      </c>
      <c r="T12" s="45">
        <f t="shared" si="3"/>
        <v>5.0337332315082334E-2</v>
      </c>
      <c r="U12" s="45">
        <f t="shared" si="3"/>
        <v>2.0533397760785872E-3</v>
      </c>
      <c r="V12" s="45">
        <f t="shared" si="3"/>
        <v>1.2355933909183651E-2</v>
      </c>
      <c r="W12" s="45">
        <f t="shared" si="3"/>
        <v>1.0287502769982627E-2</v>
      </c>
      <c r="X12" s="45">
        <f t="shared" si="3"/>
        <v>9.0533498422706943E-2</v>
      </c>
    </row>
    <row r="13" spans="1:24" ht="28.5" x14ac:dyDescent="0.2">
      <c r="B13" s="46" t="s">
        <v>29</v>
      </c>
      <c r="J13" s="44">
        <v>1.4699909396666668</v>
      </c>
      <c r="K13" s="44">
        <v>111.48444104333333</v>
      </c>
      <c r="L13" s="44">
        <v>77.604290499999991</v>
      </c>
      <c r="M13" s="44">
        <v>6.7392616666666662E-4</v>
      </c>
      <c r="N13" s="44">
        <v>34.478684999999999</v>
      </c>
      <c r="O13" s="44">
        <v>207.51781486583332</v>
      </c>
      <c r="P13" s="44">
        <v>43.830870999999995</v>
      </c>
      <c r="Q13" s="44">
        <f>SUM(J13:P13)</f>
        <v>476.38676727499995</v>
      </c>
      <c r="R13" s="45">
        <f t="shared" si="4"/>
        <v>1.2699629581281196E-2</v>
      </c>
      <c r="S13" s="45">
        <f t="shared" si="3"/>
        <v>0.3503935828663261</v>
      </c>
      <c r="T13" s="45">
        <f t="shared" si="3"/>
        <v>6.8090446135411084E-2</v>
      </c>
      <c r="U13" s="45">
        <f t="shared" si="3"/>
        <v>1.0186534178204151E-5</v>
      </c>
      <c r="V13" s="45">
        <f t="shared" si="3"/>
        <v>3.2957330327342278E-2</v>
      </c>
      <c r="W13" s="45">
        <f t="shared" si="3"/>
        <v>0.22180013394344195</v>
      </c>
      <c r="X13" s="45">
        <f t="shared" si="3"/>
        <v>9.5957016408714346E-2</v>
      </c>
    </row>
    <row r="15" spans="1:24" ht="48.75" customHeight="1" x14ac:dyDescent="0.2">
      <c r="B15" s="63" t="s">
        <v>79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</row>
    <row r="16" spans="1:24" x14ac:dyDescent="0.2">
      <c r="G16" s="47"/>
      <c r="N16" s="47"/>
    </row>
    <row r="17" spans="7:17" x14ac:dyDescent="0.2">
      <c r="G17" s="47"/>
      <c r="N17" s="47"/>
      <c r="Q17" s="48">
        <f>Q13/Q9</f>
        <v>2.9206907272057173E-2</v>
      </c>
    </row>
    <row r="18" spans="7:17" x14ac:dyDescent="0.2">
      <c r="G18" s="47"/>
      <c r="N18" s="47"/>
    </row>
  </sheetData>
  <mergeCells count="4">
    <mergeCell ref="C4:I4"/>
    <mergeCell ref="J4:P4"/>
    <mergeCell ref="R4:X4"/>
    <mergeCell ref="B15:P1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0294-EE52-4BBC-ABBA-C79A9D2AF860}">
  <dimension ref="A1:G24"/>
  <sheetViews>
    <sheetView showGridLines="0" workbookViewId="0">
      <selection activeCell="A61" sqref="A61"/>
    </sheetView>
  </sheetViews>
  <sheetFormatPr baseColWidth="10" defaultRowHeight="14.25" x14ac:dyDescent="0.2"/>
  <cols>
    <col min="1" max="1" width="17.140625" style="33" bestFit="1" customWidth="1"/>
    <col min="2" max="2" width="26.7109375" style="33" customWidth="1"/>
    <col min="3" max="3" width="22.140625" style="33" customWidth="1"/>
    <col min="4" max="4" width="25.42578125" style="33" customWidth="1"/>
    <col min="5" max="16384" width="11.42578125" style="33"/>
  </cols>
  <sheetData>
    <row r="1" spans="1:5" ht="21.75" customHeight="1" x14ac:dyDescent="0.25">
      <c r="A1" s="49" t="s">
        <v>75</v>
      </c>
    </row>
    <row r="2" spans="1:5" ht="45" x14ac:dyDescent="0.25">
      <c r="A2" s="50" t="s">
        <v>56</v>
      </c>
      <c r="B2" s="51" t="s">
        <v>57</v>
      </c>
      <c r="C2" s="51" t="s">
        <v>58</v>
      </c>
      <c r="D2" s="51" t="s">
        <v>59</v>
      </c>
    </row>
    <row r="3" spans="1:5" x14ac:dyDescent="0.2">
      <c r="A3" s="52">
        <v>2008</v>
      </c>
      <c r="B3" s="53">
        <v>167.35</v>
      </c>
      <c r="C3" s="54">
        <v>79.312796208530813</v>
      </c>
      <c r="D3" s="54">
        <v>-20.687203791469198</v>
      </c>
      <c r="E3" s="55"/>
    </row>
    <row r="4" spans="1:5" x14ac:dyDescent="0.2">
      <c r="A4" s="52">
        <v>2009</v>
      </c>
      <c r="B4" s="53">
        <v>176.09299999999999</v>
      </c>
      <c r="C4" s="54">
        <v>83.456398104265404</v>
      </c>
      <c r="D4" s="54">
        <v>-16.543601895734604</v>
      </c>
      <c r="E4" s="55"/>
    </row>
    <row r="5" spans="1:5" x14ac:dyDescent="0.2">
      <c r="A5" s="52">
        <v>2010</v>
      </c>
      <c r="B5" s="53">
        <v>198.58799999999999</v>
      </c>
      <c r="C5" s="54">
        <v>94.117535545023699</v>
      </c>
      <c r="D5" s="54">
        <v>-5.882464454976307</v>
      </c>
      <c r="E5" s="55"/>
    </row>
    <row r="6" spans="1:5" x14ac:dyDescent="0.2">
      <c r="A6" s="52">
        <v>2011</v>
      </c>
      <c r="B6" s="53">
        <v>164.42400000000001</v>
      </c>
      <c r="C6" s="54">
        <v>77.926066350710911</v>
      </c>
      <c r="D6" s="54">
        <v>-22.073933649289096</v>
      </c>
      <c r="E6" s="55"/>
    </row>
    <row r="7" spans="1:5" x14ac:dyDescent="0.2">
      <c r="A7" s="52">
        <v>2012</v>
      </c>
      <c r="B7" s="53">
        <v>161.55500000000001</v>
      </c>
      <c r="C7" s="54">
        <v>76.56635071090048</v>
      </c>
      <c r="D7" s="54">
        <v>-23.43364928909952</v>
      </c>
      <c r="E7" s="55"/>
    </row>
    <row r="8" spans="1:5" x14ac:dyDescent="0.2">
      <c r="A8" s="52">
        <v>2013</v>
      </c>
      <c r="B8" s="53">
        <v>292.79899999999998</v>
      </c>
      <c r="C8" s="54">
        <v>138.76729857819905</v>
      </c>
      <c r="D8" s="54">
        <v>38.767298578199039</v>
      </c>
      <c r="E8" s="55"/>
    </row>
    <row r="9" spans="1:5" x14ac:dyDescent="0.2">
      <c r="A9" s="52">
        <v>2014</v>
      </c>
      <c r="B9" s="53">
        <v>288.31900000000002</v>
      </c>
      <c r="C9" s="54">
        <v>136.64407582938389</v>
      </c>
      <c r="D9" s="54">
        <v>36.644075829383894</v>
      </c>
      <c r="E9" s="55"/>
    </row>
    <row r="10" spans="1:5" x14ac:dyDescent="0.2">
      <c r="A10" s="52">
        <v>2015</v>
      </c>
      <c r="B10" s="53">
        <v>182.167</v>
      </c>
      <c r="C10" s="54">
        <v>86.335071090047393</v>
      </c>
      <c r="D10" s="54">
        <v>-13.664928909952605</v>
      </c>
      <c r="E10" s="55"/>
    </row>
    <row r="11" spans="1:5" x14ac:dyDescent="0.2">
      <c r="A11" s="52">
        <v>2016</v>
      </c>
      <c r="B11" s="53">
        <v>215.30600000000001</v>
      </c>
      <c r="C11" s="54">
        <v>102.04075829383888</v>
      </c>
      <c r="D11" s="54">
        <v>2.0407582938388682</v>
      </c>
      <c r="E11" s="55"/>
    </row>
    <row r="12" spans="1:5" x14ac:dyDescent="0.2">
      <c r="A12" s="52">
        <v>2017</v>
      </c>
      <c r="B12" s="53">
        <v>130.26300000000001</v>
      </c>
      <c r="C12" s="54">
        <v>61.736018957345976</v>
      </c>
      <c r="D12" s="54">
        <v>-38.263981042654031</v>
      </c>
      <c r="E12" s="55"/>
    </row>
    <row r="13" spans="1:5" x14ac:dyDescent="0.2">
      <c r="A13" s="52">
        <v>2018</v>
      </c>
      <c r="B13" s="53">
        <v>257.04700000000003</v>
      </c>
      <c r="C13" s="54">
        <v>121.82322274881518</v>
      </c>
      <c r="D13" s="54">
        <v>21.823222748815176</v>
      </c>
      <c r="E13" s="55"/>
    </row>
    <row r="14" spans="1:5" x14ac:dyDescent="0.2">
      <c r="A14" s="52">
        <v>2019</v>
      </c>
      <c r="B14" s="53">
        <v>141.6</v>
      </c>
      <c r="C14" s="54">
        <v>67.109004739336498</v>
      </c>
      <c r="D14" s="54">
        <v>-32.890995260663509</v>
      </c>
      <c r="E14" s="55"/>
    </row>
    <row r="15" spans="1:5" x14ac:dyDescent="0.2">
      <c r="A15" s="52">
        <v>2020</v>
      </c>
      <c r="B15" s="53">
        <v>289.5</v>
      </c>
      <c r="C15" s="54">
        <v>137.20379146919433</v>
      </c>
      <c r="D15" s="54">
        <v>37.203791469194314</v>
      </c>
      <c r="E15" s="55"/>
    </row>
    <row r="16" spans="1:5" x14ac:dyDescent="0.2">
      <c r="A16" s="52">
        <v>2021</v>
      </c>
      <c r="B16" s="53">
        <v>241.35507520779663</v>
      </c>
      <c r="C16" s="54">
        <v>114.38629156767614</v>
      </c>
      <c r="D16" s="54">
        <v>14.386291567676128</v>
      </c>
      <c r="E16" s="55"/>
    </row>
    <row r="17" spans="1:7" x14ac:dyDescent="0.2">
      <c r="A17" s="37" t="s">
        <v>71</v>
      </c>
      <c r="E17" s="55"/>
      <c r="G17" s="56"/>
    </row>
    <row r="18" spans="1:7" x14ac:dyDescent="0.2">
      <c r="A18" s="37" t="s">
        <v>72</v>
      </c>
      <c r="E18" s="55"/>
      <c r="F18" s="57"/>
    </row>
    <row r="19" spans="1:7" x14ac:dyDescent="0.2">
      <c r="A19" s="37" t="s">
        <v>73</v>
      </c>
      <c r="E19" s="55"/>
      <c r="F19" s="56"/>
    </row>
    <row r="20" spans="1:7" x14ac:dyDescent="0.2">
      <c r="A20" s="37" t="s">
        <v>60</v>
      </c>
      <c r="E20" s="55"/>
      <c r="F20" s="56"/>
    </row>
    <row r="21" spans="1:7" x14ac:dyDescent="0.2">
      <c r="A21" s="37" t="s">
        <v>36</v>
      </c>
      <c r="E21" s="55"/>
    </row>
    <row r="22" spans="1:7" x14ac:dyDescent="0.2">
      <c r="A22" s="58" t="s">
        <v>80</v>
      </c>
      <c r="E22" s="55"/>
    </row>
    <row r="24" spans="1:7" x14ac:dyDescent="0.2">
      <c r="A24" s="59" t="s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graphique_1</vt:lpstr>
      <vt:lpstr>graphique_2</vt:lpstr>
      <vt:lpstr>graphique_3</vt:lpstr>
      <vt:lpstr>graphique_4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Bilan environnemental 2024 - Fiche 1 : eau, ressource et utilisation</dc:title>
  <dc:subject>L'eau en France : ressource et utilisation – Synthèse des connaissances</dc:subject>
  <dc:creator/>
  <cp:keywords>eau, ressource naturelle, rivière, nappe, ressource, qualité eau</cp:keywords>
  <cp:lastModifiedBy/>
  <dcterms:created xsi:type="dcterms:W3CDTF">2006-09-16T00:00:00Z</dcterms:created>
  <dcterms:modified xsi:type="dcterms:W3CDTF">2025-01-29T10:53:22Z</dcterms:modified>
</cp:coreProperties>
</file>