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bastien.thiriat\Documents\[02] professionnel\[01] site SDES\19_déchets_seb\"/>
    </mc:Choice>
  </mc:AlternateContent>
  <xr:revisionPtr revIDLastSave="0" documentId="13_ncr:1_{4F3585FA-5F27-4F85-B27B-E1D49F38BDAC}" xr6:coauthVersionLast="47" xr6:coauthVersionMax="47" xr10:uidLastSave="{00000000-0000-0000-0000-000000000000}"/>
  <bookViews>
    <workbookView xWindow="-120" yWindow="-120" windowWidth="25440" windowHeight="15990" tabRatio="758" xr2:uid="{00000000-000D-0000-FFFF-FFFF00000000}"/>
  </bookViews>
  <sheets>
    <sheet name="Tableau 1" sheetId="11" r:id="rId1"/>
    <sheet name="Tableau 2" sheetId="13" r:id="rId2"/>
    <sheet name="Graph 1" sheetId="18" r:id="rId3"/>
    <sheet name="Graph 2" sheetId="15" r:id="rId4"/>
    <sheet name="Graph 3" sheetId="16" r:id="rId5"/>
    <sheet name="Feuil1" sheetId="19" r:id="rId6"/>
  </sheets>
  <definedNames>
    <definedName name="_016">#REF!</definedName>
    <definedName name="_018">#REF!</definedName>
    <definedName name="estimation_2020_table1_juin2021" localSheetId="3">'Graph 2'!$A$2:$E$10</definedName>
    <definedName name="estimation_2020_table1_juin202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5" l="1"/>
  <c r="O9" i="15"/>
  <c r="O8" i="15"/>
  <c r="O7" i="15"/>
  <c r="O6" i="15"/>
  <c r="O4" i="15" s="1"/>
  <c r="O5" i="15"/>
  <c r="H4" i="15" l="1"/>
  <c r="B38" i="16" l="1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B39" i="16"/>
  <c r="C39" i="16"/>
  <c r="D39" i="16"/>
  <c r="E39" i="16"/>
  <c r="F39" i="16"/>
  <c r="G39" i="16"/>
  <c r="H39" i="16"/>
  <c r="I39" i="16"/>
  <c r="J39" i="16"/>
  <c r="J42" i="16" s="1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B40" i="16"/>
  <c r="B42" i="16" s="1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39" i="16"/>
  <c r="X40" i="16"/>
  <c r="X41" i="16"/>
  <c r="X38" i="16"/>
  <c r="X42" i="16" s="1"/>
  <c r="D42" i="16"/>
  <c r="T42" i="16"/>
  <c r="R42" i="16"/>
  <c r="K42" i="16"/>
  <c r="H42" i="16" l="1"/>
  <c r="L42" i="16"/>
  <c r="P42" i="16"/>
  <c r="M42" i="16"/>
  <c r="E42" i="16"/>
  <c r="S42" i="16"/>
  <c r="C42" i="16"/>
  <c r="Q42" i="16"/>
  <c r="I42" i="16"/>
  <c r="W42" i="16"/>
  <c r="O42" i="16"/>
  <c r="G42" i="16"/>
  <c r="V42" i="16"/>
  <c r="N42" i="16"/>
  <c r="F42" i="16"/>
  <c r="U42" i="16"/>
  <c r="C10" i="16" l="1"/>
  <c r="D10" i="16"/>
  <c r="K10" i="16"/>
  <c r="L10" i="16"/>
  <c r="S10" i="16"/>
  <c r="T10" i="16"/>
  <c r="E10" i="16"/>
  <c r="F10" i="16"/>
  <c r="M10" i="16"/>
  <c r="N10" i="16"/>
  <c r="U10" i="16"/>
  <c r="V10" i="16"/>
  <c r="G10" i="16"/>
  <c r="H10" i="16"/>
  <c r="O10" i="16"/>
  <c r="P10" i="16"/>
  <c r="W10" i="16"/>
  <c r="X10" i="16"/>
  <c r="I10" i="16"/>
  <c r="J10" i="16"/>
  <c r="Q10" i="16"/>
  <c r="R10" i="16"/>
  <c r="B10" i="16" l="1"/>
  <c r="N4" i="15" l="1"/>
  <c r="M4" i="15"/>
  <c r="L4" i="15"/>
  <c r="K4" i="15"/>
  <c r="J4" i="15"/>
  <c r="I4" i="15"/>
  <c r="N10" i="15"/>
  <c r="M10" i="15"/>
  <c r="L10" i="15"/>
  <c r="K10" i="15"/>
  <c r="J10" i="15"/>
  <c r="N9" i="15"/>
  <c r="M9" i="15"/>
  <c r="L9" i="15"/>
  <c r="K9" i="15"/>
  <c r="J9" i="15"/>
  <c r="N8" i="15"/>
  <c r="M8" i="15"/>
  <c r="L8" i="15"/>
  <c r="K8" i="15"/>
  <c r="J8" i="15"/>
  <c r="N7" i="15"/>
  <c r="M7" i="15"/>
  <c r="L7" i="15"/>
  <c r="K7" i="15"/>
  <c r="J7" i="15"/>
  <c r="N6" i="15"/>
  <c r="M6" i="15"/>
  <c r="L6" i="15"/>
  <c r="K6" i="15"/>
  <c r="J6" i="15"/>
  <c r="N5" i="15"/>
  <c r="M5" i="15"/>
  <c r="L5" i="15"/>
  <c r="K5" i="15"/>
  <c r="J5" i="15"/>
  <c r="I10" i="15"/>
  <c r="I9" i="15"/>
  <c r="I8" i="15"/>
  <c r="I7" i="15"/>
  <c r="I6" i="15"/>
  <c r="I5" i="15"/>
  <c r="G4" i="15" l="1"/>
  <c r="F4" i="15"/>
  <c r="E4" i="15" l="1"/>
  <c r="D4" i="15"/>
  <c r="C4" i="15"/>
  <c r="B4" i="15"/>
  <c r="G7" i="18" l="1"/>
  <c r="G6" i="18"/>
  <c r="G5" i="18"/>
  <c r="C8" i="18"/>
  <c r="B8" i="18"/>
  <c r="L5" i="18" l="1"/>
  <c r="O5" i="18"/>
  <c r="K5" i="18"/>
  <c r="N5" i="18"/>
  <c r="J5" i="18"/>
  <c r="M5" i="18"/>
  <c r="N6" i="18"/>
  <c r="J6" i="18"/>
  <c r="M6" i="18"/>
  <c r="L6" i="18"/>
  <c r="O6" i="18"/>
  <c r="K6" i="18"/>
  <c r="M7" i="18"/>
  <c r="L7" i="18"/>
  <c r="O7" i="18"/>
  <c r="J7" i="18"/>
  <c r="N7" i="18"/>
  <c r="G8" i="18"/>
  <c r="O8" i="18" l="1"/>
  <c r="K8" i="18"/>
  <c r="N8" i="18"/>
  <c r="J8" i="18"/>
  <c r="M8" i="18"/>
  <c r="L8" i="18"/>
</calcChain>
</file>

<file path=xl/sharedStrings.xml><?xml version="1.0" encoding="utf-8"?>
<sst xmlns="http://schemas.openxmlformats.org/spreadsheetml/2006/main" count="142" uniqueCount="76">
  <si>
    <t>Bulgarie</t>
  </si>
  <si>
    <t>France</t>
  </si>
  <si>
    <t>Italie</t>
  </si>
  <si>
    <t>Pays-Bas</t>
  </si>
  <si>
    <t>Pologne</t>
  </si>
  <si>
    <t>Roumanie</t>
  </si>
  <si>
    <t>Finlande</t>
  </si>
  <si>
    <t>Suède</t>
  </si>
  <si>
    <t>dont dangereux (milliers de tonnes)</t>
  </si>
  <si>
    <t>hors déchets minéraux principaux (tonnes/habitant)</t>
  </si>
  <si>
    <t>Allemagne</t>
  </si>
  <si>
    <t>Production totale (milliers de tonnes)</t>
  </si>
  <si>
    <t>Stockage</t>
  </si>
  <si>
    <t>Total hors déchets secondaires</t>
  </si>
  <si>
    <t>Total</t>
  </si>
  <si>
    <t>Déchets dangereux</t>
  </si>
  <si>
    <t>Déchets non minéraux non dangereux</t>
  </si>
  <si>
    <t>Déchets minéraux non dangereux</t>
  </si>
  <si>
    <t xml:space="preserve">Ensemble
</t>
  </si>
  <si>
    <t>Ménages</t>
  </si>
  <si>
    <t>Tertiaire</t>
  </si>
  <si>
    <t>Traitement déchets eau
assainissement dépollution</t>
  </si>
  <si>
    <t>Construction</t>
  </si>
  <si>
    <t xml:space="preserve">Industrie
</t>
  </si>
  <si>
    <t>Agriculture pêche</t>
  </si>
  <si>
    <t>Secteurs</t>
  </si>
  <si>
    <t xml:space="preserve">Total
</t>
  </si>
  <si>
    <t>Recyclage</t>
  </si>
  <si>
    <t>Compostage, méthanisation</t>
  </si>
  <si>
    <t>Incinération avec récupération d'énergie</t>
  </si>
  <si>
    <t>Incinération sans récupération d'énergie</t>
  </si>
  <si>
    <t>En milliards d'euros</t>
  </si>
  <si>
    <t>2012</t>
  </si>
  <si>
    <t>Administrations publiques</t>
  </si>
  <si>
    <t>Entreprises</t>
  </si>
  <si>
    <t>total</t>
  </si>
  <si>
    <t>Champ : France.</t>
  </si>
  <si>
    <t>En milliards d'euros courants</t>
  </si>
  <si>
    <t>Déchets minéraux</t>
  </si>
  <si>
    <t>En millions de tonnes</t>
  </si>
  <si>
    <t xml:space="preserve">Graphique 3 : évolution du financement de la dépense de gestion des déchets </t>
  </si>
  <si>
    <t>Total (tonnes/habitant)</t>
  </si>
  <si>
    <t>Catégorie de déchets</t>
  </si>
  <si>
    <t>Union européenne à 27</t>
  </si>
  <si>
    <t>Espagne</t>
  </si>
  <si>
    <t>Remblayage</t>
  </si>
  <si>
    <t>Stockage et épandage</t>
  </si>
  <si>
    <t xml:space="preserve"> </t>
  </si>
  <si>
    <t>Tous déchets</t>
  </si>
  <si>
    <r>
      <t>Source</t>
    </r>
    <r>
      <rPr>
        <i/>
        <sz val="8"/>
        <rFont val="Arial"/>
        <family val="2"/>
      </rPr>
      <t xml:space="preserve"> : SDES, 2023</t>
    </r>
  </si>
  <si>
    <t>Préparation à la réutilisation</t>
  </si>
  <si>
    <t>Déchets générés</t>
  </si>
  <si>
    <t>Déchets traités</t>
  </si>
  <si>
    <t>Graphique 2 : traitement des déchets municipaux</t>
  </si>
  <si>
    <r>
      <rPr>
        <b/>
        <i/>
        <sz val="10"/>
        <color theme="1"/>
        <rFont val="Calibri"/>
        <family val="2"/>
        <scheme val="minor"/>
      </rPr>
      <t xml:space="preserve">Source </t>
    </r>
    <r>
      <rPr>
        <i/>
        <sz val="10"/>
        <color theme="1"/>
        <rFont val="Calibri"/>
        <family val="2"/>
        <scheme val="minor"/>
      </rPr>
      <t>: Ademe, enquêtes collecte et traitement, filières REP. Traitements : SDES, 2023</t>
    </r>
  </si>
  <si>
    <t>Tonnes</t>
  </si>
  <si>
    <t>Europe</t>
  </si>
  <si>
    <t>Tableau 1 : les 10 principaux pays européens producteurs de déchets, en 2022</t>
  </si>
  <si>
    <t>Source : Eurostat, novembre 2024</t>
  </si>
  <si>
    <t>Tableau 2 : production de déchets en France, en 2022</t>
  </si>
  <si>
    <r>
      <t>Source</t>
    </r>
    <r>
      <rPr>
        <i/>
        <sz val="10"/>
        <rFont val="Arial"/>
        <family val="2"/>
      </rPr>
      <t xml:space="preserve"> : SDES, 2024</t>
    </r>
  </si>
  <si>
    <r>
      <rPr>
        <b/>
        <i/>
        <sz val="11"/>
        <color indexed="8"/>
        <rFont val="Arial"/>
        <family val="2"/>
      </rPr>
      <t>Source</t>
    </r>
    <r>
      <rPr>
        <i/>
        <sz val="11"/>
        <color indexed="8"/>
        <rFont val="Arial"/>
        <family val="2"/>
      </rPr>
      <t xml:space="preserve"> : SDES, compte satellite, 2024</t>
    </r>
  </si>
  <si>
    <t>En %</t>
  </si>
  <si>
    <t>Type de produits</t>
  </si>
  <si>
    <t>ameublement</t>
  </si>
  <si>
    <t>Mise sur le marché, Mt</t>
  </si>
  <si>
    <t>Collecte, Mt</t>
  </si>
  <si>
    <t>Traitement, Mt</t>
  </si>
  <si>
    <t>réemployé-réutilisé, Mt</t>
  </si>
  <si>
    <t>valorisation énergétique, Mt</t>
  </si>
  <si>
    <t>Emballages des ménages</t>
  </si>
  <si>
    <t>Équipements électriques
et électroniques ménagers</t>
  </si>
  <si>
    <t>Papiers</t>
  </si>
  <si>
    <t>Gisement, Mt</t>
  </si>
  <si>
    <t>nd</t>
  </si>
  <si>
    <t>Graphique 1 : traitement par type de déchets, en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</si>
</sst>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_-;\-* #,##0_-;_-* &quot;-&quot;??_-;_-@_-"/>
    <numFmt numFmtId="167" formatCode="#,##0_ ;\-#,##0\ "/>
  </numFmts>
  <fonts count="37" x14ac:knownFonts="1">
    <font>
      <sz val="11"/>
      <name val="Arial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i/>
      <sz val="1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1"/>
      <name val="Calibri"/>
      <family val="2"/>
      <scheme val="minor"/>
    </font>
    <font>
      <b/>
      <sz val="12"/>
      <color rgb="FFFF0000"/>
      <name val="Arial"/>
      <family val="2"/>
      <charset val="1"/>
    </font>
    <font>
      <i/>
      <sz val="11"/>
      <color rgb="FF808080"/>
      <name val="Calibri"/>
      <family val="2"/>
      <charset val="1"/>
    </font>
    <font>
      <b/>
      <i/>
      <sz val="10"/>
      <color theme="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D5F8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3" fillId="0" borderId="0"/>
    <xf numFmtId="43" fontId="25" fillId="0" borderId="0" applyFont="0" applyFill="0" applyBorder="0" applyAlignment="0" applyProtection="0"/>
    <xf numFmtId="0" fontId="2" fillId="0" borderId="0"/>
    <xf numFmtId="9" fontId="25" fillId="0" borderId="0" applyFont="0" applyFill="0" applyBorder="0" applyAlignment="0" applyProtection="0"/>
    <xf numFmtId="0" fontId="29" fillId="0" borderId="10">
      <alignment horizontal="center"/>
      <protection hidden="1"/>
    </xf>
    <xf numFmtId="0" fontId="30" fillId="0" borderId="0" applyBorder="0" applyProtection="0"/>
  </cellStyleXfs>
  <cellXfs count="109">
    <xf numFmtId="0" fontId="0" fillId="0" borderId="0" xfId="0"/>
    <xf numFmtId="3" fontId="0" fillId="0" borderId="0" xfId="0" applyNumberFormat="1"/>
    <xf numFmtId="3" fontId="5" fillId="0" borderId="1" xfId="0" applyNumberFormat="1" applyFont="1" applyFill="1" applyBorder="1" applyAlignment="1">
      <alignment horizontal="right" indent="2"/>
    </xf>
    <xf numFmtId="3" fontId="7" fillId="0" borderId="1" xfId="0" applyNumberFormat="1" applyFont="1" applyFill="1" applyBorder="1" applyAlignment="1">
      <alignment horizontal="right" indent="2"/>
    </xf>
    <xf numFmtId="0" fontId="5" fillId="2" borderId="1" xfId="0" applyNumberFormat="1" applyFont="1" applyFill="1" applyBorder="1" applyAlignment="1"/>
    <xf numFmtId="0" fontId="7" fillId="2" borderId="1" xfId="0" applyNumberFormat="1" applyFont="1" applyFill="1" applyBorder="1" applyAlignment="1"/>
    <xf numFmtId="0" fontId="7" fillId="0" borderId="0" xfId="0" applyNumberFormat="1" applyFont="1" applyFill="1" applyBorder="1" applyAlignment="1"/>
    <xf numFmtId="0" fontId="4" fillId="0" borderId="0" xfId="1"/>
    <xf numFmtId="3" fontId="4" fillId="0" borderId="0" xfId="1" applyNumberFormat="1"/>
    <xf numFmtId="0" fontId="11" fillId="0" borderId="0" xfId="1" applyFont="1" applyFill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5" fillId="0" borderId="0" xfId="1" applyFont="1" applyFill="1" applyBorder="1" applyAlignment="1">
      <alignment horizontal="left" vertical="top" wrapText="1"/>
    </xf>
    <xf numFmtId="0" fontId="3" fillId="0" borderId="0" xfId="3"/>
    <xf numFmtId="0" fontId="16" fillId="3" borderId="9" xfId="2" applyFont="1" applyFill="1" applyBorder="1" applyAlignment="1" applyProtection="1">
      <alignment horizontal="left" vertical="top" indent="2"/>
    </xf>
    <xf numFmtId="0" fontId="17" fillId="0" borderId="0" xfId="3" applyFont="1"/>
    <xf numFmtId="0" fontId="8" fillId="0" borderId="0" xfId="3" applyFont="1"/>
    <xf numFmtId="0" fontId="19" fillId="0" borderId="0" xfId="3" applyFont="1"/>
    <xf numFmtId="0" fontId="20" fillId="0" borderId="0" xfId="3" applyFont="1"/>
    <xf numFmtId="0" fontId="19" fillId="0" borderId="2" xfId="3" applyFont="1" applyBorder="1"/>
    <xf numFmtId="0" fontId="20" fillId="0" borderId="2" xfId="3" applyFont="1" applyBorder="1" applyAlignment="1">
      <alignment horizontal="center"/>
    </xf>
    <xf numFmtId="165" fontId="19" fillId="0" borderId="2" xfId="3" applyNumberFormat="1" applyFont="1" applyBorder="1"/>
    <xf numFmtId="0" fontId="19" fillId="0" borderId="2" xfId="3" applyFont="1" applyFill="1" applyBorder="1"/>
    <xf numFmtId="165" fontId="20" fillId="0" borderId="2" xfId="3" applyNumberFormat="1" applyFont="1" applyBorder="1"/>
    <xf numFmtId="165" fontId="19" fillId="0" borderId="0" xfId="3" applyNumberFormat="1" applyFont="1"/>
    <xf numFmtId="0" fontId="21" fillId="0" borderId="0" xfId="3" applyFont="1"/>
    <xf numFmtId="0" fontId="22" fillId="0" borderId="0" xfId="3" applyFont="1"/>
    <xf numFmtId="0" fontId="24" fillId="0" borderId="0" xfId="3" applyFont="1"/>
    <xf numFmtId="0" fontId="26" fillId="0" borderId="0" xfId="0" applyFont="1"/>
    <xf numFmtId="0" fontId="27" fillId="0" borderId="0" xfId="0" applyFont="1"/>
    <xf numFmtId="0" fontId="2" fillId="0" borderId="0" xfId="5"/>
    <xf numFmtId="0" fontId="7" fillId="0" borderId="0" xfId="5" applyFont="1" applyBorder="1" applyAlignment="1">
      <alignment horizontal="center" vertical="center"/>
    </xf>
    <xf numFmtId="0" fontId="7" fillId="0" borderId="0" xfId="5" applyFont="1"/>
    <xf numFmtId="3" fontId="2" fillId="0" borderId="0" xfId="5" applyNumberFormat="1"/>
    <xf numFmtId="0" fontId="7" fillId="0" borderId="2" xfId="5" applyFont="1" applyBorder="1" applyAlignment="1">
      <alignment horizontal="left" vertical="center" wrapText="1"/>
    </xf>
    <xf numFmtId="0" fontId="7" fillId="0" borderId="3" xfId="5" applyFont="1" applyBorder="1" applyAlignment="1">
      <alignment vertical="top" wrapText="1"/>
    </xf>
    <xf numFmtId="0" fontId="7" fillId="0" borderId="2" xfId="5" applyFont="1" applyBorder="1" applyAlignment="1">
      <alignment vertical="top" wrapText="1"/>
    </xf>
    <xf numFmtId="166" fontId="2" fillId="0" borderId="2" xfId="4" applyNumberFormat="1" applyFont="1" applyBorder="1" applyAlignment="1">
      <alignment horizontal="right" vertical="center" indent="4"/>
    </xf>
    <xf numFmtId="166" fontId="2" fillId="0" borderId="2" xfId="4" applyNumberFormat="1" applyFont="1" applyBorder="1" applyAlignment="1">
      <alignment horizontal="right" vertical="center" indent="3"/>
    </xf>
    <xf numFmtId="166" fontId="9" fillId="0" borderId="2" xfId="4" applyNumberFormat="1" applyFont="1" applyBorder="1" applyAlignment="1">
      <alignment horizontal="right" vertical="center" indent="3"/>
    </xf>
    <xf numFmtId="0" fontId="7" fillId="0" borderId="2" xfId="5" applyFont="1" applyBorder="1" applyAlignment="1">
      <alignment vertical="center" wrapText="1"/>
    </xf>
    <xf numFmtId="0" fontId="5" fillId="0" borderId="0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right" indent="4"/>
    </xf>
    <xf numFmtId="164" fontId="7" fillId="0" borderId="1" xfId="0" applyNumberFormat="1" applyFont="1" applyFill="1" applyBorder="1" applyAlignment="1">
      <alignment horizontal="right" indent="4"/>
    </xf>
    <xf numFmtId="0" fontId="6" fillId="4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top" wrapText="1"/>
    </xf>
    <xf numFmtId="0" fontId="7" fillId="0" borderId="0" xfId="1" applyFont="1" applyBorder="1" applyAlignment="1">
      <alignment horizontal="left" vertical="center"/>
    </xf>
    <xf numFmtId="0" fontId="5" fillId="2" borderId="1" xfId="0" applyNumberFormat="1" applyFont="1" applyFill="1" applyBorder="1" applyAlignment="1"/>
    <xf numFmtId="3" fontId="28" fillId="0" borderId="0" xfId="0" applyNumberFormat="1" applyFont="1"/>
    <xf numFmtId="9" fontId="4" fillId="0" borderId="0" xfId="6" applyFont="1"/>
    <xf numFmtId="3" fontId="3" fillId="0" borderId="0" xfId="3" applyNumberFormat="1"/>
    <xf numFmtId="0" fontId="1" fillId="0" borderId="0" xfId="3" applyFont="1"/>
    <xf numFmtId="2" fontId="3" fillId="0" borderId="0" xfId="3" applyNumberFormat="1"/>
    <xf numFmtId="165" fontId="19" fillId="0" borderId="2" xfId="3" applyNumberFormat="1" applyFont="1" applyFill="1" applyBorder="1"/>
    <xf numFmtId="167" fontId="2" fillId="0" borderId="2" xfId="4" applyNumberFormat="1" applyFont="1" applyBorder="1" applyAlignment="1">
      <alignment horizontal="right" vertical="center" indent="3"/>
    </xf>
    <xf numFmtId="0" fontId="19" fillId="0" borderId="0" xfId="1" applyFont="1"/>
    <xf numFmtId="0" fontId="19" fillId="0" borderId="0" xfId="1" applyFont="1" applyAlignment="1">
      <alignment horizontal="center"/>
    </xf>
    <xf numFmtId="3" fontId="19" fillId="0" borderId="0" xfId="1" applyNumberFormat="1" applyFont="1" applyAlignment="1">
      <alignment horizontal="center" vertical="center"/>
    </xf>
    <xf numFmtId="165" fontId="19" fillId="0" borderId="0" xfId="1" applyNumberFormat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3" fontId="20" fillId="0" borderId="0" xfId="1" applyNumberFormat="1" applyFont="1" applyBorder="1" applyAlignment="1">
      <alignment horizontal="center" vertical="center"/>
    </xf>
    <xf numFmtId="0" fontId="31" fillId="4" borderId="1" xfId="0" applyNumberFormat="1" applyFont="1" applyFill="1" applyBorder="1" applyAlignment="1">
      <alignment horizontal="center" vertical="top" wrapText="1"/>
    </xf>
    <xf numFmtId="3" fontId="13" fillId="0" borderId="1" xfId="0" applyNumberFormat="1" applyFont="1" applyFill="1" applyBorder="1" applyAlignment="1">
      <alignment horizontal="right" indent="2"/>
    </xf>
    <xf numFmtId="3" fontId="15" fillId="0" borderId="1" xfId="0" applyNumberFormat="1" applyFont="1" applyFill="1" applyBorder="1" applyAlignment="1">
      <alignment horizontal="right" indent="2"/>
    </xf>
    <xf numFmtId="164" fontId="13" fillId="0" borderId="1" xfId="0" applyNumberFormat="1" applyFont="1" applyFill="1" applyBorder="1" applyAlignment="1">
      <alignment horizontal="right" indent="4"/>
    </xf>
    <xf numFmtId="164" fontId="15" fillId="0" borderId="1" xfId="0" applyNumberFormat="1" applyFont="1" applyFill="1" applyBorder="1" applyAlignment="1">
      <alignment horizontal="right" indent="4"/>
    </xf>
    <xf numFmtId="0" fontId="32" fillId="0" borderId="0" xfId="1" applyFont="1"/>
    <xf numFmtId="0" fontId="33" fillId="4" borderId="2" xfId="1" applyFont="1" applyFill="1" applyBorder="1" applyAlignment="1">
      <alignment horizontal="left" vertical="top" wrapText="1"/>
    </xf>
    <xf numFmtId="0" fontId="33" fillId="4" borderId="3" xfId="1" applyFont="1" applyFill="1" applyBorder="1" applyAlignment="1">
      <alignment horizontal="center" vertical="top" wrapText="1"/>
    </xf>
    <xf numFmtId="0" fontId="33" fillId="4" borderId="2" xfId="1" applyFont="1" applyFill="1" applyBorder="1" applyAlignment="1">
      <alignment horizontal="center" vertical="top" wrapText="1"/>
    </xf>
    <xf numFmtId="0" fontId="32" fillId="0" borderId="2" xfId="1" applyFont="1" applyBorder="1" applyAlignment="1">
      <alignment horizontal="left" vertical="center" wrapText="1"/>
    </xf>
    <xf numFmtId="3" fontId="34" fillId="0" borderId="2" xfId="1" applyNumberFormat="1" applyFont="1" applyBorder="1" applyAlignment="1">
      <alignment horizontal="right" vertical="center" indent="2"/>
    </xf>
    <xf numFmtId="3" fontId="34" fillId="0" borderId="2" xfId="1" applyNumberFormat="1" applyFont="1" applyBorder="1" applyAlignment="1">
      <alignment horizontal="right" vertical="center" indent="1"/>
    </xf>
    <xf numFmtId="3" fontId="34" fillId="0" borderId="2" xfId="1" applyNumberFormat="1" applyFont="1" applyBorder="1" applyAlignment="1">
      <alignment horizontal="right" vertical="center" indent="5"/>
    </xf>
    <xf numFmtId="0" fontId="33" fillId="4" borderId="2" xfId="1" applyFont="1" applyFill="1" applyBorder="1" applyAlignment="1">
      <alignment horizontal="left" vertical="center" wrapText="1"/>
    </xf>
    <xf numFmtId="3" fontId="33" fillId="4" borderId="2" xfId="1" applyNumberFormat="1" applyFont="1" applyFill="1" applyBorder="1" applyAlignment="1">
      <alignment horizontal="right" vertical="center" indent="2"/>
    </xf>
    <xf numFmtId="3" fontId="33" fillId="4" borderId="2" xfId="1" applyNumberFormat="1" applyFont="1" applyFill="1" applyBorder="1" applyAlignment="1">
      <alignment horizontal="right" vertical="center" indent="1"/>
    </xf>
    <xf numFmtId="3" fontId="33" fillId="4" borderId="2" xfId="1" applyNumberFormat="1" applyFont="1" applyFill="1" applyBorder="1" applyAlignment="1">
      <alignment horizontal="right" vertical="center" indent="5"/>
    </xf>
    <xf numFmtId="0" fontId="35" fillId="2" borderId="2" xfId="1" applyFont="1" applyFill="1" applyBorder="1" applyAlignment="1">
      <alignment horizontal="left" vertical="center" wrapText="1"/>
    </xf>
    <xf numFmtId="3" fontId="36" fillId="2" borderId="2" xfId="1" applyNumberFormat="1" applyFont="1" applyFill="1" applyBorder="1" applyAlignment="1">
      <alignment horizontal="right" vertical="center" indent="2"/>
    </xf>
    <xf numFmtId="3" fontId="36" fillId="2" borderId="2" xfId="1" applyNumberFormat="1" applyFont="1" applyFill="1" applyBorder="1" applyAlignment="1">
      <alignment horizontal="right" vertical="center" indent="1"/>
    </xf>
    <xf numFmtId="3" fontId="36" fillId="2" borderId="2" xfId="1" applyNumberFormat="1" applyFont="1" applyFill="1" applyBorder="1" applyAlignment="1">
      <alignment horizontal="right" vertical="center" indent="5"/>
    </xf>
    <xf numFmtId="0" fontId="19" fillId="0" borderId="0" xfId="3" applyFont="1" applyBorder="1"/>
    <xf numFmtId="3" fontId="19" fillId="0" borderId="0" xfId="3" applyNumberFormat="1" applyFont="1" applyBorder="1"/>
    <xf numFmtId="165" fontId="19" fillId="0" borderId="0" xfId="3" applyNumberFormat="1" applyFont="1" applyBorder="1"/>
    <xf numFmtId="1" fontId="19" fillId="0" borderId="0" xfId="3" applyNumberFormat="1" applyFont="1" applyBorder="1"/>
    <xf numFmtId="1" fontId="19" fillId="0" borderId="0" xfId="3" applyNumberFormat="1" applyFont="1"/>
    <xf numFmtId="9" fontId="19" fillId="0" borderId="0" xfId="6" applyFont="1"/>
    <xf numFmtId="9" fontId="19" fillId="0" borderId="2" xfId="6" applyFont="1" applyBorder="1"/>
    <xf numFmtId="9" fontId="20" fillId="0" borderId="2" xfId="6" applyFont="1" applyBorder="1"/>
    <xf numFmtId="0" fontId="20" fillId="0" borderId="0" xfId="3" applyFont="1" applyBorder="1"/>
    <xf numFmtId="0" fontId="20" fillId="0" borderId="4" xfId="3" applyFont="1" applyBorder="1" applyAlignment="1">
      <alignment horizontal="center"/>
    </xf>
    <xf numFmtId="0" fontId="19" fillId="0" borderId="11" xfId="3" applyFont="1" applyBorder="1"/>
    <xf numFmtId="0" fontId="19" fillId="0" borderId="12" xfId="3" applyFont="1" applyBorder="1"/>
    <xf numFmtId="4" fontId="0" fillId="0" borderId="0" xfId="0" applyNumberForma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4" fontId="0" fillId="0" borderId="2" xfId="0" applyNumberFormat="1" applyBorder="1"/>
    <xf numFmtId="0" fontId="20" fillId="0" borderId="0" xfId="3" applyFont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33" fillId="4" borderId="3" xfId="1" applyFont="1" applyFill="1" applyBorder="1" applyAlignment="1">
      <alignment horizontal="center" vertical="center"/>
    </xf>
    <xf numFmtId="0" fontId="33" fillId="4" borderId="5" xfId="1" applyFont="1" applyFill="1" applyBorder="1" applyAlignment="1">
      <alignment horizontal="center" vertical="center"/>
    </xf>
    <xf numFmtId="0" fontId="33" fillId="4" borderId="4" xfId="1" applyFont="1" applyFill="1" applyBorder="1" applyAlignment="1">
      <alignment horizontal="center" vertical="center"/>
    </xf>
    <xf numFmtId="0" fontId="7" fillId="0" borderId="8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</cellXfs>
  <cellStyles count="9">
    <cellStyle name="Milliers" xfId="4" builtinId="3"/>
    <cellStyle name="Normal" xfId="0" builtinId="0"/>
    <cellStyle name="Normal 12" xfId="2" xr:uid="{00000000-0005-0000-0000-000002000000}"/>
    <cellStyle name="Normal 2" xfId="1" xr:uid="{00000000-0005-0000-0000-000003000000}"/>
    <cellStyle name="Normal 3" xfId="3" xr:uid="{00000000-0005-0000-0000-000004000000}"/>
    <cellStyle name="Normal 4" xfId="5" xr:uid="{00000000-0005-0000-0000-000005000000}"/>
    <cellStyle name="Pourcentage" xfId="6" builtinId="5"/>
    <cellStyle name="Texte explicatif 2" xfId="7" xr:uid="{00000000-0005-0000-0000-000007000000}"/>
    <cellStyle name="Texte explicatif 2 2" xfId="8" xr:uid="{00000000-0005-0000-0000-000008000000}"/>
  </cellStyles>
  <dxfs count="0"/>
  <tableStyles count="0" defaultTableStyle="TableStyleMedium2" defaultPivotStyle="PivotStyleLight16"/>
  <colors>
    <mruColors>
      <color rgb="FFE5794A"/>
      <color rgb="FF417DC4"/>
      <color rgb="FF3399FF"/>
      <color rgb="FF00A95F"/>
      <color rgb="FF009644"/>
      <color rgb="FF465F9D"/>
      <color rgb="FF99CCFF"/>
      <color rgb="FF169B62"/>
      <color rgb="FF3D5F87"/>
      <color rgb="FF7D4E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'Graph 1'!$J$4</c:f>
              <c:strCache>
                <c:ptCount val="1"/>
                <c:pt idx="0">
                  <c:v>Recyclage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'Graph 1'!$I$5:$I$8</c:f>
              <c:strCache>
                <c:ptCount val="4"/>
                <c:pt idx="0">
                  <c:v>Déchets minéraux</c:v>
                </c:pt>
                <c:pt idx="1">
                  <c:v>Déchets non minéraux non dangereux</c:v>
                </c:pt>
                <c:pt idx="2">
                  <c:v>Déchets dangereux</c:v>
                </c:pt>
                <c:pt idx="3">
                  <c:v>Tous déchets</c:v>
                </c:pt>
              </c:strCache>
            </c:strRef>
          </c:cat>
          <c:val>
            <c:numRef>
              <c:f>'Graph 1'!$J$5:$J$8</c:f>
              <c:numCache>
                <c:formatCode>_-* #\ ##0_-;\-* #\ ##0_-;_-* "-"??_-;_-@_-</c:formatCode>
                <c:ptCount val="4"/>
                <c:pt idx="0">
                  <c:v>54.532452264268663</c:v>
                </c:pt>
                <c:pt idx="1">
                  <c:v>45.956255992038827</c:v>
                </c:pt>
                <c:pt idx="2">
                  <c:v>32.252120339254283</c:v>
                </c:pt>
                <c:pt idx="3">
                  <c:v>51.673097525556869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8-4B19-9E99-3053C23624CC}"/>
            </c:ext>
          </c:extLst>
        </c:ser>
        <c:ser>
          <c:idx val="1"/>
          <c:order val="1"/>
          <c:tx>
            <c:strRef>
              <c:f>'Graph 1'!$K$4</c:f>
              <c:strCache>
                <c:ptCount val="1"/>
                <c:pt idx="0">
                  <c:v>Remblayage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'Graph 1'!$I$5:$I$8</c:f>
              <c:strCache>
                <c:ptCount val="4"/>
                <c:pt idx="0">
                  <c:v>Déchets minéraux</c:v>
                </c:pt>
                <c:pt idx="1">
                  <c:v>Déchets non minéraux non dangereux</c:v>
                </c:pt>
                <c:pt idx="2">
                  <c:v>Déchets dangereux</c:v>
                </c:pt>
                <c:pt idx="3">
                  <c:v>Tous déchets</c:v>
                </c:pt>
              </c:strCache>
            </c:strRef>
          </c:cat>
          <c:val>
            <c:numRef>
              <c:f>'Graph 1'!$K$5:$K$8</c:f>
              <c:numCache>
                <c:formatCode>_-* #\ ##0_-;\-* #\ ##0_-;_-* "-"??_-;_-@_-</c:formatCode>
                <c:ptCount val="4"/>
                <c:pt idx="0">
                  <c:v>26.681384862054223</c:v>
                </c:pt>
                <c:pt idx="1">
                  <c:v>0.48089252226345702</c:v>
                </c:pt>
                <c:pt idx="2" formatCode="#\ ##0_ ;\-#\ ##0\ ">
                  <c:v>0</c:v>
                </c:pt>
                <c:pt idx="3">
                  <c:v>18.987128150656215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8-4B19-9E99-3053C23624CC}"/>
            </c:ext>
          </c:extLst>
        </c:ser>
        <c:ser>
          <c:idx val="2"/>
          <c:order val="2"/>
          <c:tx>
            <c:strRef>
              <c:f>'Graph 1'!$L$4</c:f>
              <c:strCache>
                <c:ptCount val="1"/>
                <c:pt idx="0">
                  <c:v>Incinération avec récupération d'énergie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 1'!$I$5:$I$8</c:f>
              <c:strCache>
                <c:ptCount val="4"/>
                <c:pt idx="0">
                  <c:v>Déchets minéraux</c:v>
                </c:pt>
                <c:pt idx="1">
                  <c:v>Déchets non minéraux non dangereux</c:v>
                </c:pt>
                <c:pt idx="2">
                  <c:v>Déchets dangereux</c:v>
                </c:pt>
                <c:pt idx="3">
                  <c:v>Tous déchets</c:v>
                </c:pt>
              </c:strCache>
            </c:strRef>
          </c:cat>
          <c:val>
            <c:numRef>
              <c:f>'Graph 1'!$L$5:$L$8</c:f>
              <c:numCache>
                <c:formatCode>_-* #\ ##0_-;\-* #\ ##0_-;_-* "-"??_-;_-@_-</c:formatCode>
                <c:ptCount val="4"/>
                <c:pt idx="0">
                  <c:v>5.1142061479131549E-2</c:v>
                </c:pt>
                <c:pt idx="1">
                  <c:v>28.135211309630119</c:v>
                </c:pt>
                <c:pt idx="2">
                  <c:v>14.326905638235452</c:v>
                </c:pt>
                <c:pt idx="3">
                  <c:v>7.9382006839945927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8-4B19-9E99-3053C23624CC}"/>
            </c:ext>
          </c:extLst>
        </c:ser>
        <c:ser>
          <c:idx val="3"/>
          <c:order val="3"/>
          <c:tx>
            <c:strRef>
              <c:f>'Graph 1'!$M$4</c:f>
              <c:strCache>
                <c:ptCount val="1"/>
                <c:pt idx="0">
                  <c:v>Incinération sans récupération d'énergie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'Graph 1'!$I$5:$I$8</c:f>
              <c:strCache>
                <c:ptCount val="4"/>
                <c:pt idx="0">
                  <c:v>Déchets minéraux</c:v>
                </c:pt>
                <c:pt idx="1">
                  <c:v>Déchets non minéraux non dangereux</c:v>
                </c:pt>
                <c:pt idx="2">
                  <c:v>Déchets dangereux</c:v>
                </c:pt>
                <c:pt idx="3">
                  <c:v>Tous déchets</c:v>
                </c:pt>
              </c:strCache>
            </c:strRef>
          </c:cat>
          <c:val>
            <c:numRef>
              <c:f>'Graph 1'!$M$5:$M$8</c:f>
              <c:numCache>
                <c:formatCode>_-* #\ ##0_-;\-* #\ ##0_-;_-* "-"??_-;_-@_-</c:formatCode>
                <c:ptCount val="4"/>
                <c:pt idx="0">
                  <c:v>6.8108091266873812E-3</c:v>
                </c:pt>
                <c:pt idx="1">
                  <c:v>2.1949476047276533</c:v>
                </c:pt>
                <c:pt idx="2">
                  <c:v>21.703525897476929</c:v>
                </c:pt>
                <c:pt idx="3">
                  <c:v>1.1391671546255719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18-4B19-9E99-3053C23624CC}"/>
            </c:ext>
          </c:extLst>
        </c:ser>
        <c:ser>
          <c:idx val="4"/>
          <c:order val="4"/>
          <c:tx>
            <c:strRef>
              <c:f>'Graph 1'!$N$4</c:f>
              <c:strCache>
                <c:ptCount val="1"/>
                <c:pt idx="0">
                  <c:v>Stockage et épandage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'Graph 1'!$I$5:$I$8</c:f>
              <c:strCache>
                <c:ptCount val="4"/>
                <c:pt idx="0">
                  <c:v>Déchets minéraux</c:v>
                </c:pt>
                <c:pt idx="1">
                  <c:v>Déchets non minéraux non dangereux</c:v>
                </c:pt>
                <c:pt idx="2">
                  <c:v>Déchets dangereux</c:v>
                </c:pt>
                <c:pt idx="3">
                  <c:v>Tous déchets</c:v>
                </c:pt>
              </c:strCache>
            </c:strRef>
          </c:cat>
          <c:val>
            <c:numRef>
              <c:f>'Graph 1'!$N$5:$N$8</c:f>
              <c:numCache>
                <c:formatCode>_-* #\ ##0_-;\-* #\ ##0_-;_-* "-"??_-;_-@_-</c:formatCode>
                <c:ptCount val="4"/>
                <c:pt idx="0">
                  <c:v>18.728210003071293</c:v>
                </c:pt>
                <c:pt idx="1">
                  <c:v>23.232692571339946</c:v>
                </c:pt>
                <c:pt idx="2">
                  <c:v>31.717448125033343</c:v>
                </c:pt>
                <c:pt idx="3">
                  <c:v>20.262406485166753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18-4B19-9E99-3053C2362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0737920"/>
        <c:axId val="1598185136"/>
      </c:barChart>
      <c:catAx>
        <c:axId val="198073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1598185136"/>
        <c:crosses val="autoZero"/>
        <c:auto val="1"/>
        <c:lblAlgn val="ctr"/>
        <c:lblOffset val="100"/>
        <c:noMultiLvlLbl val="0"/>
      </c:catAx>
      <c:valAx>
        <c:axId val="15981851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198073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'Graph 2'!$A$5</c:f>
              <c:strCache>
                <c:ptCount val="1"/>
                <c:pt idx="0">
                  <c:v>Préparation à la réutilisation</c:v>
                </c:pt>
              </c:strCache>
            </c:strRef>
          </c:tx>
          <c:spPr>
            <a:solidFill>
              <a:srgbClr val="00A95F"/>
            </a:solidFill>
          </c:spPr>
          <c:invertIfNegative val="0"/>
          <c:cat>
            <c:numRef>
              <c:f>'Graph 2'!$B$2:$H$2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'Graph 2'!$B$5:$H$5</c:f>
              <c:numCache>
                <c:formatCode>#,##0</c:formatCode>
                <c:ptCount val="7"/>
                <c:pt idx="0">
                  <c:v>152240</c:v>
                </c:pt>
                <c:pt idx="1">
                  <c:v>161420</c:v>
                </c:pt>
                <c:pt idx="2">
                  <c:v>173600</c:v>
                </c:pt>
                <c:pt idx="3">
                  <c:v>193840</c:v>
                </c:pt>
                <c:pt idx="4">
                  <c:v>150060</c:v>
                </c:pt>
                <c:pt idx="5">
                  <c:v>174800</c:v>
                </c:pt>
                <c:pt idx="6">
                  <c:v>207080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0-46EA-9DC7-8F407D5F5650}"/>
            </c:ext>
          </c:extLst>
        </c:ser>
        <c:ser>
          <c:idx val="1"/>
          <c:order val="1"/>
          <c:tx>
            <c:strRef>
              <c:f>'Graph 2'!$A$6</c:f>
              <c:strCache>
                <c:ptCount val="1"/>
                <c:pt idx="0">
                  <c:v>Recyclage</c:v>
                </c:pt>
              </c:strCache>
            </c:strRef>
          </c:tx>
          <c:spPr>
            <a:solidFill>
              <a:srgbClr val="00A95F"/>
            </a:solidFill>
          </c:spPr>
          <c:invertIfNegative val="0"/>
          <c:cat>
            <c:numRef>
              <c:f>'Graph 2'!$B$2:$H$2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'Graph 2'!$B$6:$H$6</c:f>
              <c:numCache>
                <c:formatCode>#,##0</c:formatCode>
                <c:ptCount val="7"/>
                <c:pt idx="0">
                  <c:v>7992480</c:v>
                </c:pt>
                <c:pt idx="1">
                  <c:v>8181820</c:v>
                </c:pt>
                <c:pt idx="2">
                  <c:v>7960410</c:v>
                </c:pt>
                <c:pt idx="3">
                  <c:v>8168220</c:v>
                </c:pt>
                <c:pt idx="4">
                  <c:v>8494980</c:v>
                </c:pt>
                <c:pt idx="5">
                  <c:v>9514950</c:v>
                </c:pt>
                <c:pt idx="6">
                  <c:v>8301600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0-46EA-9DC7-8F407D5F5650}"/>
            </c:ext>
          </c:extLst>
        </c:ser>
        <c:ser>
          <c:idx val="2"/>
          <c:order val="2"/>
          <c:tx>
            <c:strRef>
              <c:f>'Graph 2'!$A$7</c:f>
              <c:strCache>
                <c:ptCount val="1"/>
                <c:pt idx="0">
                  <c:v>Compostage, méthanisation</c:v>
                </c:pt>
              </c:strCache>
            </c:strRef>
          </c:tx>
          <c:spPr>
            <a:solidFill>
              <a:srgbClr val="417DC4"/>
            </a:solidFill>
          </c:spPr>
          <c:invertIfNegative val="0"/>
          <c:cat>
            <c:numRef>
              <c:f>'Graph 2'!$B$2:$H$2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'Graph 2'!$B$7:$H$7</c:f>
              <c:numCache>
                <c:formatCode>#,##0</c:formatCode>
                <c:ptCount val="7"/>
                <c:pt idx="0">
                  <c:v>6515870</c:v>
                </c:pt>
                <c:pt idx="1">
                  <c:v>6661520</c:v>
                </c:pt>
                <c:pt idx="2">
                  <c:v>7092490</c:v>
                </c:pt>
                <c:pt idx="3">
                  <c:v>6992120</c:v>
                </c:pt>
                <c:pt idx="4">
                  <c:v>6532870</c:v>
                </c:pt>
                <c:pt idx="5">
                  <c:v>7056480</c:v>
                </c:pt>
                <c:pt idx="6">
                  <c:v>6510560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F0-46EA-9DC7-8F407D5F5650}"/>
            </c:ext>
          </c:extLst>
        </c:ser>
        <c:ser>
          <c:idx val="3"/>
          <c:order val="3"/>
          <c:tx>
            <c:strRef>
              <c:f>'Graph 2'!$A$8</c:f>
              <c:strCache>
                <c:ptCount val="1"/>
                <c:pt idx="0">
                  <c:v>Incinération avec récupération d'énergie</c:v>
                </c:pt>
              </c:strCache>
            </c:strRef>
          </c:tx>
          <c:spPr>
            <a:solidFill>
              <a:srgbClr val="E5794A"/>
            </a:solidFill>
          </c:spPr>
          <c:invertIfNegative val="0"/>
          <c:cat>
            <c:numRef>
              <c:f>'Graph 2'!$B$2:$H$2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'Graph 2'!$B$8:$H$8</c:f>
              <c:numCache>
                <c:formatCode>#,##0</c:formatCode>
                <c:ptCount val="7"/>
                <c:pt idx="0">
                  <c:v>11602270</c:v>
                </c:pt>
                <c:pt idx="1">
                  <c:v>11535960</c:v>
                </c:pt>
                <c:pt idx="2">
                  <c:v>11584860</c:v>
                </c:pt>
                <c:pt idx="3">
                  <c:v>11451940</c:v>
                </c:pt>
                <c:pt idx="4">
                  <c:v>11647980</c:v>
                </c:pt>
                <c:pt idx="5">
                  <c:v>12245380</c:v>
                </c:pt>
                <c:pt idx="6">
                  <c:v>11291050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F0-46EA-9DC7-8F407D5F5650}"/>
            </c:ext>
          </c:extLst>
        </c:ser>
        <c:ser>
          <c:idx val="4"/>
          <c:order val="4"/>
          <c:tx>
            <c:strRef>
              <c:f>'Graph 2'!$A$9</c:f>
              <c:strCache>
                <c:ptCount val="1"/>
                <c:pt idx="0">
                  <c:v>Incinération sans récupération d'énergie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'Graph 2'!$B$2:$H$2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'Graph 2'!$B$9:$H$9</c:f>
              <c:numCache>
                <c:formatCode>#,##0</c:formatCode>
                <c:ptCount val="7"/>
                <c:pt idx="0">
                  <c:v>98760</c:v>
                </c:pt>
                <c:pt idx="1">
                  <c:v>97680</c:v>
                </c:pt>
                <c:pt idx="2">
                  <c:v>53290</c:v>
                </c:pt>
                <c:pt idx="3">
                  <c:v>52990</c:v>
                </c:pt>
                <c:pt idx="4">
                  <c:v>52150</c:v>
                </c:pt>
                <c:pt idx="5">
                  <c:v>47580</c:v>
                </c:pt>
                <c:pt idx="6">
                  <c:v>28600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F0-46EA-9DC7-8F407D5F5650}"/>
            </c:ext>
          </c:extLst>
        </c:ser>
        <c:ser>
          <c:idx val="5"/>
          <c:order val="5"/>
          <c:tx>
            <c:strRef>
              <c:f>'Graph 2'!$A$10</c:f>
              <c:strCache>
                <c:ptCount val="1"/>
                <c:pt idx="0">
                  <c:v>Stockage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'Graph 2'!$B$2:$H$2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'Graph 2'!$B$10:$H$10</c:f>
              <c:numCache>
                <c:formatCode>#,##0</c:formatCode>
                <c:ptCount val="7"/>
                <c:pt idx="0">
                  <c:v>10568570</c:v>
                </c:pt>
                <c:pt idx="1">
                  <c:v>10700100</c:v>
                </c:pt>
                <c:pt idx="2">
                  <c:v>9738030</c:v>
                </c:pt>
                <c:pt idx="3">
                  <c:v>9706500</c:v>
                </c:pt>
                <c:pt idx="4">
                  <c:v>9298410</c:v>
                </c:pt>
                <c:pt idx="5">
                  <c:v>8881620</c:v>
                </c:pt>
                <c:pt idx="6">
                  <c:v>8465390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F0-46EA-9DC7-8F407D5F5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595648"/>
        <c:axId val="130859584"/>
      </c:barChart>
      <c:catAx>
        <c:axId val="18959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/>
          <a:lstStyle/>
          <a:p>
            <a:pPr>
              <a:defRPr sz="800" baseline="0">
                <a:solidFill>
                  <a:schemeClr val="tx1"/>
                </a:solidFill>
                <a:latin typeface="Arial" panose="020B0604020202020204" pitchFamily="34" charset="0"/>
              </a:defRPr>
            </a:pPr>
            <a:endParaRPr lang="fr-FR"/>
          </a:p>
        </c:txPr>
        <c:crossAx val="130859584"/>
        <c:crosses val="autoZero"/>
        <c:auto val="1"/>
        <c:lblAlgn val="ctr"/>
        <c:lblOffset val="100"/>
        <c:noMultiLvlLbl val="0"/>
      </c:catAx>
      <c:valAx>
        <c:axId val="13085958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800" baseline="0">
                <a:latin typeface="Arial" panose="020B0604020202020204" pitchFamily="34" charset="0"/>
              </a:defRPr>
            </a:pPr>
            <a:endParaRPr lang="fr-FR"/>
          </a:p>
        </c:txPr>
        <c:crossAx val="189595648"/>
        <c:crosses val="autoZero"/>
        <c:crossBetween val="between"/>
        <c:dispUnits>
          <c:builtInUnit val="millions"/>
        </c:dispUnits>
      </c:valAx>
    </c:plotArea>
    <c:legend>
      <c:legendPos val="b"/>
      <c:overlay val="0"/>
      <c:txPr>
        <a:bodyPr/>
        <a:lstStyle/>
        <a:p>
          <a:pPr>
            <a:defRPr sz="900" baseline="0">
              <a:latin typeface="Arial" panose="020B0604020202020204" pitchFamily="34" charset="0"/>
            </a:defRPr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124834114836766E-2"/>
          <c:y val="5.2695354941097464E-2"/>
          <c:w val="0.88373960565119236"/>
          <c:h val="0.76597454194105208"/>
        </c:manualLayout>
      </c:layout>
      <c:lineChart>
        <c:grouping val="standard"/>
        <c:varyColors val="0"/>
        <c:ser>
          <c:idx val="1"/>
          <c:order val="0"/>
          <c:tx>
            <c:strRef>
              <c:f>'Graph 3'!$A$6</c:f>
              <c:strCache>
                <c:ptCount val="1"/>
                <c:pt idx="0">
                  <c:v>Administrations publiques</c:v>
                </c:pt>
              </c:strCache>
            </c:strRef>
          </c:tx>
          <c:spPr>
            <a:ln w="22225">
              <a:solidFill>
                <a:srgbClr val="00A95F"/>
              </a:solidFill>
            </a:ln>
          </c:spPr>
          <c:marker>
            <c:symbol val="none"/>
          </c:marker>
          <c:cat>
            <c:strRef>
              <c:f>'Graph 3'!$B$5:$W$5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'Graph 3'!$B$6:$W$6</c:f>
              <c:numCache>
                <c:formatCode>0.0</c:formatCode>
                <c:ptCount val="22"/>
                <c:pt idx="0">
                  <c:v>2.8293351569083045</c:v>
                </c:pt>
                <c:pt idx="1">
                  <c:v>2.8631681623360579</c:v>
                </c:pt>
                <c:pt idx="2">
                  <c:v>2.9981246005437274</c:v>
                </c:pt>
                <c:pt idx="3">
                  <c:v>3.1062000444400164</c:v>
                </c:pt>
                <c:pt idx="4">
                  <c:v>3.4182339580747421</c:v>
                </c:pt>
                <c:pt idx="5">
                  <c:v>3.8510681059956937</c:v>
                </c:pt>
                <c:pt idx="6">
                  <c:v>4.052631702041908</c:v>
                </c:pt>
                <c:pt idx="7">
                  <c:v>4.0054768664306968</c:v>
                </c:pt>
                <c:pt idx="8">
                  <c:v>4.0649926266867702</c:v>
                </c:pt>
                <c:pt idx="9">
                  <c:v>3.8507670549024757</c:v>
                </c:pt>
                <c:pt idx="10">
                  <c:v>4.1881740390030764</c:v>
                </c:pt>
                <c:pt idx="11">
                  <c:v>4.4877048482126716</c:v>
                </c:pt>
                <c:pt idx="12">
                  <c:v>4.6617579498792105</c:v>
                </c:pt>
                <c:pt idx="13">
                  <c:v>4.7024215461145218</c:v>
                </c:pt>
                <c:pt idx="14">
                  <c:v>4.4426276493376848</c:v>
                </c:pt>
                <c:pt idx="15">
                  <c:v>4.2055330342204087</c:v>
                </c:pt>
                <c:pt idx="16">
                  <c:v>4.135207677770377</c:v>
                </c:pt>
                <c:pt idx="17">
                  <c:v>4.1504587227992751</c:v>
                </c:pt>
                <c:pt idx="18">
                  <c:v>4.6218455332792185</c:v>
                </c:pt>
                <c:pt idx="19">
                  <c:v>5.1313475800513881</c:v>
                </c:pt>
                <c:pt idx="20">
                  <c:v>5.0114547460020917</c:v>
                </c:pt>
                <c:pt idx="21">
                  <c:v>5.3308365830450635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94-41B7-ACC8-C135A73643CA}"/>
            </c:ext>
          </c:extLst>
        </c:ser>
        <c:ser>
          <c:idx val="0"/>
          <c:order val="1"/>
          <c:tx>
            <c:strRef>
              <c:f>'Graph 3'!$A$7</c:f>
              <c:strCache>
                <c:ptCount val="1"/>
                <c:pt idx="0">
                  <c:v>Ménages</c:v>
                </c:pt>
              </c:strCache>
            </c:strRef>
          </c:tx>
          <c:spPr>
            <a:ln w="22225">
              <a:solidFill>
                <a:srgbClr val="E5794A"/>
              </a:solidFill>
            </a:ln>
          </c:spPr>
          <c:marker>
            <c:symbol val="none"/>
          </c:marker>
          <c:cat>
            <c:strRef>
              <c:f>'Graph 3'!$B$5:$W$5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'Graph 3'!$B$7:$W$7</c:f>
              <c:numCache>
                <c:formatCode>0.0</c:formatCode>
                <c:ptCount val="22"/>
                <c:pt idx="0">
                  <c:v>2.7900540350037613</c:v>
                </c:pt>
                <c:pt idx="1">
                  <c:v>2.966235061875325</c:v>
                </c:pt>
                <c:pt idx="2">
                  <c:v>3.2018920804675597</c:v>
                </c:pt>
                <c:pt idx="3">
                  <c:v>3.4644882896193043</c:v>
                </c:pt>
                <c:pt idx="4">
                  <c:v>3.5772040964408647</c:v>
                </c:pt>
                <c:pt idx="5">
                  <c:v>3.9348812948400478</c:v>
                </c:pt>
                <c:pt idx="6">
                  <c:v>4.1820718914899322</c:v>
                </c:pt>
                <c:pt idx="7">
                  <c:v>4.3963408065113514</c:v>
                </c:pt>
                <c:pt idx="8">
                  <c:v>4.5922215982940715</c:v>
                </c:pt>
                <c:pt idx="9">
                  <c:v>4.8489737917823241</c:v>
                </c:pt>
                <c:pt idx="10">
                  <c:v>5.0335999764662231</c:v>
                </c:pt>
                <c:pt idx="11">
                  <c:v>5.2923543253919707</c:v>
                </c:pt>
                <c:pt idx="12">
                  <c:v>5.4331811055232766</c:v>
                </c:pt>
                <c:pt idx="13">
                  <c:v>5.5578981651874377</c:v>
                </c:pt>
                <c:pt idx="14">
                  <c:v>5.6982054649149232</c:v>
                </c:pt>
                <c:pt idx="15">
                  <c:v>5.851755518842249</c:v>
                </c:pt>
                <c:pt idx="16">
                  <c:v>6.0063723047076758</c:v>
                </c:pt>
                <c:pt idx="17">
                  <c:v>6.1148040373781942</c:v>
                </c:pt>
                <c:pt idx="18">
                  <c:v>6.2118295825897647</c:v>
                </c:pt>
                <c:pt idx="19">
                  <c:v>6.2564231221780151</c:v>
                </c:pt>
                <c:pt idx="20">
                  <c:v>6.2737248395352108</c:v>
                </c:pt>
                <c:pt idx="21">
                  <c:v>6.565365676328307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94-41B7-ACC8-C135A73643CA}"/>
            </c:ext>
          </c:extLst>
        </c:ser>
        <c:ser>
          <c:idx val="2"/>
          <c:order val="2"/>
          <c:tx>
            <c:strRef>
              <c:f>'Graph 3'!$A$8</c:f>
              <c:strCache>
                <c:ptCount val="1"/>
                <c:pt idx="0">
                  <c:v>Entreprises</c:v>
                </c:pt>
              </c:strCache>
            </c:strRef>
          </c:tx>
          <c:spPr>
            <a:ln w="22225">
              <a:solidFill>
                <a:srgbClr val="465F9D"/>
              </a:solidFill>
            </a:ln>
          </c:spPr>
          <c:marker>
            <c:symbol val="none"/>
          </c:marker>
          <c:cat>
            <c:strRef>
              <c:f>'Graph 3'!$B$5:$W$5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'Graph 3'!$B$8:$W$8</c:f>
              <c:numCache>
                <c:formatCode>0.0</c:formatCode>
                <c:ptCount val="22"/>
                <c:pt idx="0">
                  <c:v>3.8210106693662658</c:v>
                </c:pt>
                <c:pt idx="1">
                  <c:v>4.0087291524097868</c:v>
                </c:pt>
                <c:pt idx="2">
                  <c:v>4.313585452270071</c:v>
                </c:pt>
                <c:pt idx="3">
                  <c:v>4.2642218320502865</c:v>
                </c:pt>
                <c:pt idx="4">
                  <c:v>4.2171706702930525</c:v>
                </c:pt>
                <c:pt idx="5">
                  <c:v>4.7152517923709532</c:v>
                </c:pt>
                <c:pt idx="6">
                  <c:v>5.4091265711521155</c:v>
                </c:pt>
                <c:pt idx="7">
                  <c:v>6.2322248478478874</c:v>
                </c:pt>
                <c:pt idx="8">
                  <c:v>5.7113577027429221</c:v>
                </c:pt>
                <c:pt idx="9">
                  <c:v>5.0807568085286494</c:v>
                </c:pt>
                <c:pt idx="10">
                  <c:v>5.1013478946721804</c:v>
                </c:pt>
                <c:pt idx="11">
                  <c:v>5.2920627501524855</c:v>
                </c:pt>
                <c:pt idx="12">
                  <c:v>5.4974823119263387</c:v>
                </c:pt>
                <c:pt idx="13">
                  <c:v>5.7633898938661163</c:v>
                </c:pt>
                <c:pt idx="14">
                  <c:v>6.2225528419519369</c:v>
                </c:pt>
                <c:pt idx="15">
                  <c:v>6.1684219109845353</c:v>
                </c:pt>
                <c:pt idx="16">
                  <c:v>6.4533343097390148</c:v>
                </c:pt>
                <c:pt idx="17">
                  <c:v>6.7726359540656773</c:v>
                </c:pt>
                <c:pt idx="18">
                  <c:v>7.3410312860002565</c:v>
                </c:pt>
                <c:pt idx="19">
                  <c:v>7.7750255014751497</c:v>
                </c:pt>
                <c:pt idx="20">
                  <c:v>7.4670400535600479</c:v>
                </c:pt>
                <c:pt idx="21">
                  <c:v>8.0255447922156673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94-41B7-ACC8-C135A7364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310256"/>
        <c:axId val="1"/>
      </c:lineChart>
      <c:catAx>
        <c:axId val="193431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30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0"/>
        <c:tickLblSkip val="1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34310256"/>
        <c:crosses val="autoZero"/>
        <c:crossBetween val="midCat"/>
        <c:majorUnit val="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124834114836766E-2"/>
          <c:y val="5.2695354941097464E-2"/>
          <c:w val="0.91937881238371677"/>
          <c:h val="0.7659745419410520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'Graph 3'!$A$6</c:f>
              <c:strCache>
                <c:ptCount val="1"/>
                <c:pt idx="0">
                  <c:v>Administrations publiques</c:v>
                </c:pt>
              </c:strCache>
            </c:strRef>
          </c:tx>
          <c:spPr>
            <a:solidFill>
              <a:srgbClr val="00B050"/>
            </a:solidFill>
            <a:ln w="22225"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272-4A21-AC38-8FF739B8A8AF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72-4A21-AC38-8FF739B8A8AF}"/>
                </c:ext>
              </c:extLst>
            </c:dLbl>
            <c:dLbl>
              <c:idx val="2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27-4D9F-AF2B-CC57DAC91137}"/>
                </c:ext>
              </c:extLst>
            </c:dLbl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27-4D9F-AF2B-CC57DAC911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'Graph 3'!$B$5:$X$5</c:f>
              <c:strCach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strCache>
            </c:strRef>
          </c:cat>
          <c:val>
            <c:numRef>
              <c:f>'Graph 3'!$B$6:$X$6</c:f>
              <c:numCache>
                <c:formatCode>0.0</c:formatCode>
                <c:ptCount val="23"/>
                <c:pt idx="0">
                  <c:v>2.8293351569083045</c:v>
                </c:pt>
                <c:pt idx="1">
                  <c:v>2.8631681623360579</c:v>
                </c:pt>
                <c:pt idx="2">
                  <c:v>2.9981246005437274</c:v>
                </c:pt>
                <c:pt idx="3">
                  <c:v>3.1062000444400164</c:v>
                </c:pt>
                <c:pt idx="4">
                  <c:v>3.4182339580747421</c:v>
                </c:pt>
                <c:pt idx="5">
                  <c:v>3.8510681059956937</c:v>
                </c:pt>
                <c:pt idx="6">
                  <c:v>4.052631702041908</c:v>
                </c:pt>
                <c:pt idx="7">
                  <c:v>4.0054768664306968</c:v>
                </c:pt>
                <c:pt idx="8">
                  <c:v>4.0649926266867702</c:v>
                </c:pt>
                <c:pt idx="9">
                  <c:v>3.8507670549024757</c:v>
                </c:pt>
                <c:pt idx="10">
                  <c:v>4.1881740390030764</c:v>
                </c:pt>
                <c:pt idx="11">
                  <c:v>4.4877048482126716</c:v>
                </c:pt>
                <c:pt idx="12">
                  <c:v>4.6617579498792105</c:v>
                </c:pt>
                <c:pt idx="13">
                  <c:v>4.7024215461145218</c:v>
                </c:pt>
                <c:pt idx="14">
                  <c:v>4.4426276493376848</c:v>
                </c:pt>
                <c:pt idx="15">
                  <c:v>4.2055330342204087</c:v>
                </c:pt>
                <c:pt idx="16">
                  <c:v>4.135207677770377</c:v>
                </c:pt>
                <c:pt idx="17">
                  <c:v>4.1504587227992751</c:v>
                </c:pt>
                <c:pt idx="18">
                  <c:v>4.6218455332792185</c:v>
                </c:pt>
                <c:pt idx="19">
                  <c:v>5.1313475800513881</c:v>
                </c:pt>
                <c:pt idx="20">
                  <c:v>5.0114547460020917</c:v>
                </c:pt>
                <c:pt idx="21">
                  <c:v>5.3308365830450635</c:v>
                </c:pt>
                <c:pt idx="22">
                  <c:v>5.497329620739297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2-4A21-AC38-8FF739B8A8AF}"/>
            </c:ext>
          </c:extLst>
        </c:ser>
        <c:ser>
          <c:idx val="0"/>
          <c:order val="1"/>
          <c:tx>
            <c:strRef>
              <c:f>'Graph 3'!$A$7</c:f>
              <c:strCache>
                <c:ptCount val="1"/>
                <c:pt idx="0">
                  <c:v>Ménages</c:v>
                </c:pt>
              </c:strCache>
            </c:strRef>
          </c:tx>
          <c:spPr>
            <a:solidFill>
              <a:schemeClr val="accent6"/>
            </a:solidFill>
            <a:ln w="22225"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272-4A21-AC38-8FF739B8A8AF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272-4A21-AC38-8FF739B8A8AF}"/>
                </c:ext>
              </c:extLst>
            </c:dLbl>
            <c:dLbl>
              <c:idx val="2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27-4D9F-AF2B-CC57DAC91137}"/>
                </c:ext>
              </c:extLst>
            </c:dLbl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27-4D9F-AF2B-CC57DAC911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'Graph 3'!$B$5:$X$5</c:f>
              <c:strCach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strCache>
            </c:strRef>
          </c:cat>
          <c:val>
            <c:numRef>
              <c:f>'Graph 3'!$B$7:$X$7</c:f>
              <c:numCache>
                <c:formatCode>0.0</c:formatCode>
                <c:ptCount val="23"/>
                <c:pt idx="0">
                  <c:v>2.7900540350037613</c:v>
                </c:pt>
                <c:pt idx="1">
                  <c:v>2.966235061875325</c:v>
                </c:pt>
                <c:pt idx="2">
                  <c:v>3.2018920804675597</c:v>
                </c:pt>
                <c:pt idx="3">
                  <c:v>3.4644882896193043</c:v>
                </c:pt>
                <c:pt idx="4">
                  <c:v>3.5772040964408647</c:v>
                </c:pt>
                <c:pt idx="5">
                  <c:v>3.9348812948400478</c:v>
                </c:pt>
                <c:pt idx="6">
                  <c:v>4.1820718914899322</c:v>
                </c:pt>
                <c:pt idx="7">
                  <c:v>4.3963408065113514</c:v>
                </c:pt>
                <c:pt idx="8">
                  <c:v>4.5922215982940715</c:v>
                </c:pt>
                <c:pt idx="9">
                  <c:v>4.8489737917823241</c:v>
                </c:pt>
                <c:pt idx="10">
                  <c:v>5.0335999764662231</c:v>
                </c:pt>
                <c:pt idx="11">
                  <c:v>5.2923543253919707</c:v>
                </c:pt>
                <c:pt idx="12">
                  <c:v>5.4331811055232766</c:v>
                </c:pt>
                <c:pt idx="13">
                  <c:v>5.5578981651874377</c:v>
                </c:pt>
                <c:pt idx="14">
                  <c:v>5.6982054649149232</c:v>
                </c:pt>
                <c:pt idx="15">
                  <c:v>5.851755518842249</c:v>
                </c:pt>
                <c:pt idx="16">
                  <c:v>6.0063723047076758</c:v>
                </c:pt>
                <c:pt idx="17">
                  <c:v>6.1148040373781942</c:v>
                </c:pt>
                <c:pt idx="18">
                  <c:v>6.2118295825897647</c:v>
                </c:pt>
                <c:pt idx="19">
                  <c:v>6.2564231221780151</c:v>
                </c:pt>
                <c:pt idx="20">
                  <c:v>6.2737248395352108</c:v>
                </c:pt>
                <c:pt idx="21">
                  <c:v>6.565365676328307</c:v>
                </c:pt>
                <c:pt idx="22">
                  <c:v>7.0658209257949691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2-4A21-AC38-8FF739B8A8AF}"/>
            </c:ext>
          </c:extLst>
        </c:ser>
        <c:ser>
          <c:idx val="2"/>
          <c:order val="2"/>
          <c:tx>
            <c:strRef>
              <c:f>'Graph 3'!$A$8</c:f>
              <c:strCache>
                <c:ptCount val="1"/>
                <c:pt idx="0">
                  <c:v>Entreprises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22225"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272-4A21-AC38-8FF739B8A8AF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72-4A21-AC38-8FF739B8A8AF}"/>
                </c:ext>
              </c:extLst>
            </c:dLbl>
            <c:dLbl>
              <c:idx val="2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27-4D9F-AF2B-CC57DAC91137}"/>
                </c:ext>
              </c:extLst>
            </c:dLbl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27-4D9F-AF2B-CC57DAC911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'Graph 3'!$B$5:$X$5</c:f>
              <c:strCach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strCache>
            </c:strRef>
          </c:cat>
          <c:val>
            <c:numRef>
              <c:f>'Graph 3'!$B$8:$X$8</c:f>
              <c:numCache>
                <c:formatCode>0.0</c:formatCode>
                <c:ptCount val="23"/>
                <c:pt idx="0">
                  <c:v>3.8210106693662658</c:v>
                </c:pt>
                <c:pt idx="1">
                  <c:v>4.0087291524097868</c:v>
                </c:pt>
                <c:pt idx="2">
                  <c:v>4.313585452270071</c:v>
                </c:pt>
                <c:pt idx="3">
                  <c:v>4.2642218320502865</c:v>
                </c:pt>
                <c:pt idx="4">
                  <c:v>4.2171706702930525</c:v>
                </c:pt>
                <c:pt idx="5">
                  <c:v>4.7152517923709532</c:v>
                </c:pt>
                <c:pt idx="6">
                  <c:v>5.4091265711521155</c:v>
                </c:pt>
                <c:pt idx="7">
                  <c:v>6.2322248478478874</c:v>
                </c:pt>
                <c:pt idx="8">
                  <c:v>5.7113577027429221</c:v>
                </c:pt>
                <c:pt idx="9">
                  <c:v>5.0807568085286494</c:v>
                </c:pt>
                <c:pt idx="10">
                  <c:v>5.1013478946721804</c:v>
                </c:pt>
                <c:pt idx="11">
                  <c:v>5.2920627501524855</c:v>
                </c:pt>
                <c:pt idx="12">
                  <c:v>5.4974823119263387</c:v>
                </c:pt>
                <c:pt idx="13">
                  <c:v>5.7633898938661163</c:v>
                </c:pt>
                <c:pt idx="14">
                  <c:v>6.2225528419519369</c:v>
                </c:pt>
                <c:pt idx="15">
                  <c:v>6.1684219109845353</c:v>
                </c:pt>
                <c:pt idx="16">
                  <c:v>6.4533343097390148</c:v>
                </c:pt>
                <c:pt idx="17">
                  <c:v>6.7726359540656773</c:v>
                </c:pt>
                <c:pt idx="18">
                  <c:v>7.3410312860002565</c:v>
                </c:pt>
                <c:pt idx="19">
                  <c:v>7.7750255014751497</c:v>
                </c:pt>
                <c:pt idx="20">
                  <c:v>7.4670400535600479</c:v>
                </c:pt>
                <c:pt idx="21">
                  <c:v>8.0255447922156673</c:v>
                </c:pt>
                <c:pt idx="22">
                  <c:v>9.055295607684247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72-4A21-AC38-8FF739B8A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934310256"/>
        <c:axId val="1"/>
      </c:barChart>
      <c:catAx>
        <c:axId val="193431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30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0"/>
        <c:noMultiLvlLbl val="1"/>
      </c:catAx>
      <c:valAx>
        <c:axId val="1"/>
        <c:scaling>
          <c:orientation val="minMax"/>
          <c:max val="22"/>
          <c:min val="0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34310256"/>
        <c:crosses val="autoZero"/>
        <c:crossBetween val="between"/>
        <c:majorUnit val="2"/>
      </c:valAx>
    </c:plotArea>
    <c:legend>
      <c:legendPos val="b"/>
      <c:layout>
        <c:manualLayout>
          <c:xMode val="edge"/>
          <c:yMode val="edge"/>
          <c:x val="6.3457022705850408E-2"/>
          <c:y val="0.91442215826917739"/>
          <c:w val="0.85328626969702359"/>
          <c:h val="6.331439089594320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9</xdr:row>
      <xdr:rowOff>259080</xdr:rowOff>
    </xdr:from>
    <xdr:to>
      <xdr:col>13</xdr:col>
      <xdr:colOff>278130</xdr:colOff>
      <xdr:row>32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2DC58CA-B8D9-4EC8-9BF9-95130D4CD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45726</xdr:colOff>
      <xdr:row>12</xdr:row>
      <xdr:rowOff>91440</xdr:rowOff>
    </xdr:from>
    <xdr:to>
      <xdr:col>11</xdr:col>
      <xdr:colOff>586740</xdr:colOff>
      <xdr:row>36</xdr:row>
      <xdr:rowOff>106680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B6D3156E-018F-40F3-AE8F-03C52F790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91032</xdr:colOff>
      <xdr:row>15</xdr:row>
      <xdr:rowOff>9030</xdr:rowOff>
    </xdr:from>
    <xdr:to>
      <xdr:col>11</xdr:col>
      <xdr:colOff>261159</xdr:colOff>
      <xdr:row>34</xdr:row>
      <xdr:rowOff>13263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423334</xdr:colOff>
      <xdr:row>14</xdr:row>
      <xdr:rowOff>169333</xdr:rowOff>
    </xdr:from>
    <xdr:to>
      <xdr:col>21</xdr:col>
      <xdr:colOff>593461</xdr:colOff>
      <xdr:row>33</xdr:row>
      <xdr:rowOff>173567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F256910-D024-4266-8E75-475C82C37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0.21325</cdr:x>
      <cdr:y>0</cdr:y>
    </cdr:from>
    <cdr:to>
      <cdr:x>0.21449</cdr:x>
      <cdr:y>0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843688" y="0"/>
          <a:ext cx="5204813" cy="4143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0.78515</cdr:x>
      <cdr:y>0.04453</cdr:y>
    </cdr:from>
    <cdr:to>
      <cdr:x>0.91583</cdr:x>
      <cdr:y>0.12183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075936" y="154357"/>
          <a:ext cx="844826" cy="267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900" b="1">
              <a:solidFill>
                <a:srgbClr val="465F9D"/>
              </a:solidFill>
              <a:latin typeface="Arial" panose="020B0604020202020204" pitchFamily="34" charset="0"/>
              <a:cs typeface="Arial" panose="020B0604020202020204" pitchFamily="34" charset="0"/>
            </a:rPr>
            <a:t>Entreprises</a:t>
          </a:r>
        </a:p>
      </cdr:txBody>
    </cdr:sp>
  </cdr:relSizeAnchor>
  <cdr:relSizeAnchor xmlns:cdr="http://schemas.openxmlformats.org/drawingml/2006/chartDrawing">
    <cdr:from>
      <cdr:x>0.85818</cdr:x>
      <cdr:y>0.08109</cdr:y>
    </cdr:from>
    <cdr:to>
      <cdr:x>0.92224</cdr:x>
      <cdr:y>0.13984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5548044" y="281087"/>
          <a:ext cx="414132" cy="203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900" b="1">
              <a:solidFill>
                <a:srgbClr val="465F9D"/>
              </a:solidFill>
              <a:latin typeface="Arial" panose="020B0604020202020204" pitchFamily="34" charset="0"/>
              <a:cs typeface="Arial" panose="020B0604020202020204" pitchFamily="34" charset="0"/>
            </a:rPr>
            <a:t>7,6</a:t>
          </a:r>
        </a:p>
      </cdr:txBody>
    </cdr:sp>
  </cdr:relSizeAnchor>
  <cdr:relSizeAnchor xmlns:cdr="http://schemas.openxmlformats.org/drawingml/2006/chartDrawing">
    <cdr:from>
      <cdr:x>0.84945</cdr:x>
      <cdr:y>0.21353</cdr:y>
    </cdr:from>
    <cdr:to>
      <cdr:x>0.95958</cdr:x>
      <cdr:y>0.27769</cdr:y>
    </cdr:to>
    <cdr:sp macro="" textlink="">
      <cdr:nvSpPr>
        <cdr:cNvPr id="5" name="ZoneTexte 1"/>
        <cdr:cNvSpPr txBox="1"/>
      </cdr:nvSpPr>
      <cdr:spPr>
        <a:xfrm xmlns:a="http://schemas.openxmlformats.org/drawingml/2006/main">
          <a:off x="5504812" y="725485"/>
          <a:ext cx="713691" cy="2179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900" b="1">
              <a:solidFill>
                <a:srgbClr val="E5794A"/>
              </a:solidFill>
              <a:latin typeface="Arial" panose="020B0604020202020204" pitchFamily="34" charset="0"/>
              <a:cs typeface="Arial" panose="020B0604020202020204" pitchFamily="34" charset="0"/>
            </a:rPr>
            <a:t>Ménages</a:t>
          </a:r>
        </a:p>
      </cdr:txBody>
    </cdr:sp>
  </cdr:relSizeAnchor>
  <cdr:relSizeAnchor xmlns:cdr="http://schemas.openxmlformats.org/drawingml/2006/chartDrawing">
    <cdr:from>
      <cdr:x>0.8856</cdr:x>
      <cdr:y>0.25187</cdr:y>
    </cdr:from>
    <cdr:to>
      <cdr:x>0.95683</cdr:x>
      <cdr:y>0.31624</cdr:y>
    </cdr:to>
    <cdr:sp macro="" textlink="">
      <cdr:nvSpPr>
        <cdr:cNvPr id="6" name="ZoneTexte 1"/>
        <cdr:cNvSpPr txBox="1"/>
      </cdr:nvSpPr>
      <cdr:spPr>
        <a:xfrm xmlns:a="http://schemas.openxmlformats.org/drawingml/2006/main">
          <a:off x="5725311" y="873067"/>
          <a:ext cx="460496" cy="223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900" b="1">
              <a:solidFill>
                <a:srgbClr val="E5794A"/>
              </a:solidFill>
              <a:latin typeface="Arial" panose="020B0604020202020204" pitchFamily="34" charset="0"/>
              <a:cs typeface="Arial" panose="020B0604020202020204" pitchFamily="34" charset="0"/>
            </a:rPr>
            <a:t>6,7</a:t>
          </a:r>
        </a:p>
      </cdr:txBody>
    </cdr:sp>
  </cdr:relSizeAnchor>
  <cdr:relSizeAnchor xmlns:cdr="http://schemas.openxmlformats.org/drawingml/2006/chartDrawing">
    <cdr:from>
      <cdr:x>0.88124</cdr:x>
      <cdr:y>0.42329</cdr:y>
    </cdr:from>
    <cdr:to>
      <cdr:x>0.93633</cdr:x>
      <cdr:y>0.48204</cdr:y>
    </cdr:to>
    <cdr:sp macro="" textlink="">
      <cdr:nvSpPr>
        <cdr:cNvPr id="7" name="ZoneTexte 1"/>
        <cdr:cNvSpPr txBox="1"/>
      </cdr:nvSpPr>
      <cdr:spPr>
        <a:xfrm xmlns:a="http://schemas.openxmlformats.org/drawingml/2006/main">
          <a:off x="5697132" y="1467277"/>
          <a:ext cx="356152" cy="203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900" b="1">
              <a:solidFill>
                <a:srgbClr val="00A95F"/>
              </a:solidFill>
              <a:latin typeface="Arial" panose="020B0604020202020204" pitchFamily="34" charset="0"/>
              <a:cs typeface="Arial" panose="020B0604020202020204" pitchFamily="34" charset="0"/>
            </a:rPr>
            <a:t>5,3</a:t>
          </a:r>
        </a:p>
      </cdr:txBody>
    </cdr:sp>
  </cdr:relSizeAnchor>
  <cdr:relSizeAnchor xmlns:cdr="http://schemas.openxmlformats.org/drawingml/2006/chartDrawing">
    <cdr:from>
      <cdr:x>0.81846</cdr:x>
      <cdr:y>0.33746</cdr:y>
    </cdr:from>
    <cdr:to>
      <cdr:x>0.96836</cdr:x>
      <cdr:y>0.48095</cdr:y>
    </cdr:to>
    <cdr:sp macro="" textlink="">
      <cdr:nvSpPr>
        <cdr:cNvPr id="8" name="ZoneTexte 1"/>
        <cdr:cNvSpPr txBox="1"/>
      </cdr:nvSpPr>
      <cdr:spPr>
        <a:xfrm xmlns:a="http://schemas.openxmlformats.org/drawingml/2006/main">
          <a:off x="5291284" y="1169759"/>
          <a:ext cx="969066" cy="497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800" b="1">
              <a:solidFill>
                <a:srgbClr val="00A95F"/>
              </a:solidFill>
              <a:latin typeface="Arial" panose="020B0604020202020204" pitchFamily="34" charset="0"/>
              <a:cs typeface="Arial" panose="020B0604020202020204" pitchFamily="34" charset="0"/>
            </a:rPr>
            <a:t>Administrations</a:t>
          </a:r>
        </a:p>
        <a:p xmlns:a="http://schemas.openxmlformats.org/drawingml/2006/main">
          <a:r>
            <a:rPr lang="fr-FR" sz="800" b="1">
              <a:solidFill>
                <a:srgbClr val="00A95F"/>
              </a:solidFill>
              <a:latin typeface="Arial" panose="020B0604020202020204" pitchFamily="34" charset="0"/>
              <a:cs typeface="Arial" panose="020B0604020202020204" pitchFamily="34" charset="0"/>
            </a:rPr>
            <a:t>publiques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0.21325</cdr:x>
      <cdr:y>0</cdr:y>
    </cdr:from>
    <cdr:to>
      <cdr:x>0.21449</cdr:x>
      <cdr:y>0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843688" y="0"/>
          <a:ext cx="5204813" cy="4143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17"/>
  <sheetViews>
    <sheetView showGridLines="0" tabSelected="1" workbookViewId="0"/>
  </sheetViews>
  <sheetFormatPr baseColWidth="10" defaultRowHeight="14.25" x14ac:dyDescent="0.2"/>
  <cols>
    <col min="1" max="1" width="18.125" customWidth="1"/>
    <col min="2" max="2" width="13.625" customWidth="1"/>
    <col min="3" max="3" width="13" customWidth="1"/>
    <col min="4" max="4" width="16" customWidth="1"/>
    <col min="5" max="5" width="14.625" customWidth="1"/>
  </cols>
  <sheetData>
    <row r="1" spans="1:7" x14ac:dyDescent="0.2">
      <c r="A1" s="6" t="s">
        <v>57</v>
      </c>
    </row>
    <row r="4" spans="1:7" ht="51" x14ac:dyDescent="0.2">
      <c r="A4" s="45"/>
      <c r="B4" s="46" t="s">
        <v>11</v>
      </c>
      <c r="C4" s="62" t="s">
        <v>8</v>
      </c>
      <c r="D4" s="46" t="s">
        <v>41</v>
      </c>
      <c r="E4" s="62" t="s">
        <v>9</v>
      </c>
    </row>
    <row r="5" spans="1:7" x14ac:dyDescent="0.2">
      <c r="A5" s="4" t="s">
        <v>43</v>
      </c>
      <c r="B5" s="2">
        <v>2233120</v>
      </c>
      <c r="C5" s="63">
        <v>118970</v>
      </c>
      <c r="D5" s="43">
        <v>4.9909999999999997</v>
      </c>
      <c r="E5" s="65">
        <v>1.7769999999999999</v>
      </c>
      <c r="F5" s="1"/>
    </row>
    <row r="6" spans="1:7" x14ac:dyDescent="0.2">
      <c r="A6" s="4" t="s">
        <v>10</v>
      </c>
      <c r="B6" s="2">
        <v>385794.886</v>
      </c>
      <c r="C6" s="63">
        <v>22818.135999999999</v>
      </c>
      <c r="D6" s="43">
        <v>4.6040000000000001</v>
      </c>
      <c r="E6" s="65">
        <v>1.772</v>
      </c>
      <c r="F6" s="1"/>
    </row>
    <row r="7" spans="1:7" x14ac:dyDescent="0.2">
      <c r="A7" s="5" t="s">
        <v>1</v>
      </c>
      <c r="B7" s="3">
        <v>345468.37800000003</v>
      </c>
      <c r="C7" s="64">
        <v>11392.449000000001</v>
      </c>
      <c r="D7" s="44">
        <v>5.0759999999999996</v>
      </c>
      <c r="E7" s="66">
        <v>1.4510000000000001</v>
      </c>
      <c r="F7" s="1"/>
    </row>
    <row r="8" spans="1:7" x14ac:dyDescent="0.2">
      <c r="A8" s="48" t="s">
        <v>2</v>
      </c>
      <c r="B8" s="2">
        <v>189553.511</v>
      </c>
      <c r="C8" s="63">
        <v>10085.517</v>
      </c>
      <c r="D8" s="43">
        <v>3.2120000000000002</v>
      </c>
      <c r="E8" s="65">
        <v>1.883</v>
      </c>
      <c r="F8" s="1"/>
    </row>
    <row r="9" spans="1:7" x14ac:dyDescent="0.2">
      <c r="A9" s="48" t="s">
        <v>4</v>
      </c>
      <c r="B9" s="2">
        <v>174513.606</v>
      </c>
      <c r="C9" s="63">
        <v>2260.5659999999998</v>
      </c>
      <c r="D9" s="43">
        <v>4.7389999999999999</v>
      </c>
      <c r="E9" s="65">
        <v>2.0939999999999999</v>
      </c>
      <c r="F9" s="1"/>
    </row>
    <row r="10" spans="1:7" x14ac:dyDescent="0.2">
      <c r="A10" s="48" t="s">
        <v>7</v>
      </c>
      <c r="B10" s="2">
        <v>163881.43900000001</v>
      </c>
      <c r="C10" s="63">
        <v>7170.1369999999997</v>
      </c>
      <c r="D10" s="43">
        <v>15.627000000000001</v>
      </c>
      <c r="E10" s="65">
        <v>2.1560000000000001</v>
      </c>
      <c r="F10" s="1"/>
    </row>
    <row r="11" spans="1:7" x14ac:dyDescent="0.2">
      <c r="A11" s="48" t="s">
        <v>5</v>
      </c>
      <c r="B11" s="2">
        <v>160204.924</v>
      </c>
      <c r="C11" s="63">
        <v>1090.665</v>
      </c>
      <c r="D11" s="43">
        <v>8.41</v>
      </c>
      <c r="E11" s="65">
        <v>1.1020000000000001</v>
      </c>
      <c r="F11" s="1"/>
    </row>
    <row r="12" spans="1:7" x14ac:dyDescent="0.2">
      <c r="A12" s="48" t="s">
        <v>3</v>
      </c>
      <c r="B12" s="2">
        <v>122504.859</v>
      </c>
      <c r="C12" s="63">
        <v>4349.0529999999999</v>
      </c>
      <c r="D12" s="43">
        <v>6.9210000000000003</v>
      </c>
      <c r="E12" s="65">
        <v>2.5139999999999998</v>
      </c>
      <c r="F12" s="1"/>
      <c r="G12" s="1"/>
    </row>
    <row r="13" spans="1:7" x14ac:dyDescent="0.2">
      <c r="A13" s="48" t="s">
        <v>0</v>
      </c>
      <c r="B13" s="2">
        <v>118439.44</v>
      </c>
      <c r="C13" s="63">
        <v>3526.538</v>
      </c>
      <c r="D13" s="43">
        <v>2.48</v>
      </c>
      <c r="E13" s="65">
        <v>1.474</v>
      </c>
      <c r="F13" s="1"/>
    </row>
    <row r="14" spans="1:7" x14ac:dyDescent="0.2">
      <c r="A14" s="48" t="s">
        <v>6</v>
      </c>
      <c r="B14" s="2">
        <v>110842.371</v>
      </c>
      <c r="C14" s="63">
        <v>29266.585999999999</v>
      </c>
      <c r="D14" s="43">
        <v>19.95</v>
      </c>
      <c r="E14" s="65">
        <v>1.802</v>
      </c>
      <c r="F14" s="1"/>
    </row>
    <row r="15" spans="1:7" x14ac:dyDescent="0.2">
      <c r="A15" s="48" t="s">
        <v>44</v>
      </c>
      <c r="B15" s="2">
        <v>97010.832999999999</v>
      </c>
      <c r="C15" s="63">
        <v>14426.700999999999</v>
      </c>
      <c r="D15" s="43">
        <v>14.603</v>
      </c>
      <c r="E15" s="65">
        <v>3.7610000000000001</v>
      </c>
      <c r="F15" s="1"/>
    </row>
    <row r="17" spans="1:2" x14ac:dyDescent="0.2">
      <c r="A17" s="42" t="s">
        <v>58</v>
      </c>
      <c r="B17" s="1"/>
    </row>
  </sheetData>
  <sortState xmlns:xlrd2="http://schemas.microsoft.com/office/spreadsheetml/2017/richdata2" ref="A5:E33">
    <sortCondition descending="1" ref="B5:B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/>
  <dimension ref="A1:K13"/>
  <sheetViews>
    <sheetView showGridLines="0" workbookViewId="0">
      <selection sqref="A1:H1"/>
    </sheetView>
  </sheetViews>
  <sheetFormatPr baseColWidth="10" defaultColWidth="11" defaultRowHeight="15" x14ac:dyDescent="0.25"/>
  <cols>
    <col min="1" max="1" width="15.375" style="7" customWidth="1"/>
    <col min="2" max="2" width="10.125" style="7" customWidth="1"/>
    <col min="3" max="3" width="8.125" style="7" customWidth="1"/>
    <col min="4" max="4" width="10.625" style="7" bestFit="1" customWidth="1"/>
    <col min="5" max="5" width="19.125" style="7" customWidth="1"/>
    <col min="6" max="7" width="8.625" style="7" customWidth="1"/>
    <col min="8" max="8" width="9.125" style="7" customWidth="1"/>
    <col min="9" max="16384" width="11" style="7"/>
  </cols>
  <sheetData>
    <row r="1" spans="1:11" ht="15.75" thickBot="1" x14ac:dyDescent="0.3">
      <c r="A1" s="101" t="s">
        <v>59</v>
      </c>
      <c r="B1" s="102"/>
      <c r="C1" s="102"/>
      <c r="D1" s="102"/>
      <c r="E1" s="102"/>
      <c r="F1" s="102"/>
      <c r="G1" s="102"/>
      <c r="H1" s="103"/>
    </row>
    <row r="2" spans="1:11" x14ac:dyDescent="0.25">
      <c r="A2" s="47"/>
      <c r="B2" s="47"/>
      <c r="C2" s="47"/>
      <c r="D2" s="47"/>
      <c r="E2" s="47"/>
      <c r="F2" s="47"/>
      <c r="G2" s="47"/>
      <c r="H2" s="47"/>
    </row>
    <row r="3" spans="1:11" x14ac:dyDescent="0.25">
      <c r="A3" s="12"/>
      <c r="B3" s="11"/>
      <c r="C3" s="11"/>
      <c r="D3" s="11"/>
      <c r="E3" s="11"/>
      <c r="F3" s="11"/>
      <c r="G3" s="11"/>
      <c r="H3" s="11"/>
    </row>
    <row r="4" spans="1:11" s="56" customFormat="1" ht="14.25" x14ac:dyDescent="0.2">
      <c r="A4" s="67"/>
      <c r="B4" s="104" t="s">
        <v>25</v>
      </c>
      <c r="C4" s="105"/>
      <c r="D4" s="105"/>
      <c r="E4" s="105"/>
      <c r="F4" s="105"/>
      <c r="G4" s="105"/>
      <c r="H4" s="106"/>
    </row>
    <row r="5" spans="1:11" s="56" customFormat="1" ht="39.6" customHeight="1" x14ac:dyDescent="0.2">
      <c r="A5" s="68" t="s">
        <v>42</v>
      </c>
      <c r="B5" s="69" t="s">
        <v>24</v>
      </c>
      <c r="C5" s="70" t="s">
        <v>23</v>
      </c>
      <c r="D5" s="70" t="s">
        <v>22</v>
      </c>
      <c r="E5" s="70" t="s">
        <v>21</v>
      </c>
      <c r="F5" s="70" t="s">
        <v>20</v>
      </c>
      <c r="G5" s="70" t="s">
        <v>19</v>
      </c>
      <c r="H5" s="70" t="s">
        <v>18</v>
      </c>
      <c r="J5" s="57"/>
    </row>
    <row r="6" spans="1:11" s="60" customFormat="1" ht="29.85" customHeight="1" x14ac:dyDescent="0.2">
      <c r="A6" s="71" t="s">
        <v>17</v>
      </c>
      <c r="B6" s="72">
        <v>0</v>
      </c>
      <c r="C6" s="73">
        <v>1692.251</v>
      </c>
      <c r="D6" s="73">
        <v>230235.27299999999</v>
      </c>
      <c r="E6" s="74">
        <v>3473.1559999999999</v>
      </c>
      <c r="F6" s="73">
        <v>987.02</v>
      </c>
      <c r="G6" s="73">
        <v>3360.3589999999999</v>
      </c>
      <c r="H6" s="73">
        <v>239748.05899999995</v>
      </c>
      <c r="I6" s="58"/>
      <c r="J6" s="59"/>
    </row>
    <row r="7" spans="1:11" s="60" customFormat="1" ht="36" x14ac:dyDescent="0.2">
      <c r="A7" s="71" t="s">
        <v>16</v>
      </c>
      <c r="B7" s="72">
        <v>1015.52</v>
      </c>
      <c r="C7" s="73">
        <v>15845.278</v>
      </c>
      <c r="D7" s="73">
        <v>14150.84</v>
      </c>
      <c r="E7" s="74">
        <v>18161.811000000002</v>
      </c>
      <c r="F7" s="73">
        <v>14693.485000000001</v>
      </c>
      <c r="G7" s="73">
        <v>30460.936000000002</v>
      </c>
      <c r="H7" s="73">
        <v>94327.87</v>
      </c>
      <c r="I7" s="58"/>
      <c r="J7" s="59"/>
    </row>
    <row r="8" spans="1:11" s="60" customFormat="1" ht="14.25" x14ac:dyDescent="0.2">
      <c r="A8" s="71" t="s">
        <v>15</v>
      </c>
      <c r="B8" s="72">
        <v>337.46899999999999</v>
      </c>
      <c r="C8" s="73">
        <v>2085.7539999999999</v>
      </c>
      <c r="D8" s="73">
        <v>3051.1350000000002</v>
      </c>
      <c r="E8" s="74">
        <v>3659.2570000000001</v>
      </c>
      <c r="F8" s="73">
        <v>1365.8810000000001</v>
      </c>
      <c r="G8" s="73">
        <v>892.95299999999997</v>
      </c>
      <c r="H8" s="73">
        <v>11392.448999999999</v>
      </c>
      <c r="I8" s="58"/>
      <c r="J8" s="59"/>
    </row>
    <row r="9" spans="1:11" s="60" customFormat="1" ht="17.100000000000001" customHeight="1" x14ac:dyDescent="0.2">
      <c r="A9" s="75" t="s">
        <v>14</v>
      </c>
      <c r="B9" s="76">
        <v>1352.989</v>
      </c>
      <c r="C9" s="77">
        <v>19623.282999999999</v>
      </c>
      <c r="D9" s="77">
        <v>247437.24799999999</v>
      </c>
      <c r="E9" s="78">
        <v>25294.224000000002</v>
      </c>
      <c r="F9" s="77">
        <v>17046.386000000002</v>
      </c>
      <c r="G9" s="77">
        <v>34714.248</v>
      </c>
      <c r="H9" s="77">
        <v>345468.37799999997</v>
      </c>
      <c r="I9" s="58"/>
    </row>
    <row r="10" spans="1:11" s="60" customFormat="1" ht="21.6" customHeight="1" x14ac:dyDescent="0.2">
      <c r="A10" s="79" t="s">
        <v>13</v>
      </c>
      <c r="B10" s="80">
        <v>1344.9960000000001</v>
      </c>
      <c r="C10" s="81">
        <v>19251.121999999999</v>
      </c>
      <c r="D10" s="81">
        <v>247434.05799999999</v>
      </c>
      <c r="E10" s="82">
        <v>15902.973</v>
      </c>
      <c r="F10" s="81">
        <v>17022.468000000001</v>
      </c>
      <c r="G10" s="81">
        <v>34714</v>
      </c>
      <c r="H10" s="81">
        <v>335669.61699999997</v>
      </c>
      <c r="I10" s="58"/>
      <c r="J10" s="58"/>
      <c r="K10" s="58"/>
    </row>
    <row r="11" spans="1:11" s="60" customFormat="1" x14ac:dyDescent="0.2">
      <c r="A11" s="10"/>
      <c r="B11" s="61"/>
      <c r="C11" s="61"/>
      <c r="D11" s="61"/>
      <c r="E11" s="61"/>
      <c r="F11" s="61"/>
      <c r="G11" s="61"/>
      <c r="H11" s="61"/>
    </row>
    <row r="12" spans="1:11" s="56" customFormat="1" ht="14.25" x14ac:dyDescent="0.2">
      <c r="A12" s="9" t="s">
        <v>49</v>
      </c>
    </row>
    <row r="13" spans="1:11" x14ac:dyDescent="0.25">
      <c r="B13" s="8"/>
      <c r="C13" s="8"/>
      <c r="D13" s="8"/>
      <c r="E13" s="8"/>
      <c r="F13" s="8"/>
      <c r="G13" s="8"/>
      <c r="H13" s="8"/>
      <c r="I13" s="8"/>
      <c r="J13" s="8"/>
    </row>
  </sheetData>
  <mergeCells count="2">
    <mergeCell ref="A1:H1"/>
    <mergeCell ref="B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showGridLines="0" workbookViewId="0"/>
  </sheetViews>
  <sheetFormatPr baseColWidth="10" defaultColWidth="11" defaultRowHeight="15" x14ac:dyDescent="0.25"/>
  <cols>
    <col min="1" max="1" width="11" style="7"/>
    <col min="2" max="3" width="12.625" style="7" customWidth="1"/>
    <col min="4" max="4" width="15.125" style="7" bestFit="1" customWidth="1"/>
    <col min="5" max="5" width="14.125" style="7" bestFit="1" customWidth="1"/>
    <col min="6" max="6" width="13.625" style="7" bestFit="1" customWidth="1"/>
    <col min="7" max="7" width="14.5" style="7" bestFit="1" customWidth="1"/>
    <col min="8" max="16384" width="11" style="7"/>
  </cols>
  <sheetData>
    <row r="1" spans="1:15" ht="15.75" thickBot="1" x14ac:dyDescent="0.3">
      <c r="A1" s="29"/>
      <c r="B1" s="29"/>
      <c r="C1" s="29"/>
    </row>
    <row r="2" spans="1:15" ht="15.75" thickBot="1" x14ac:dyDescent="0.3">
      <c r="A2" s="107" t="s">
        <v>75</v>
      </c>
      <c r="B2" s="108"/>
      <c r="C2" s="108"/>
      <c r="D2" s="108"/>
      <c r="E2" s="108"/>
      <c r="F2" s="108"/>
      <c r="G2" s="32"/>
    </row>
    <row r="3" spans="1:15" ht="65.099999999999994" customHeight="1" x14ac:dyDescent="0.25">
      <c r="A3" s="33"/>
      <c r="B3" s="33"/>
      <c r="C3" s="33"/>
      <c r="D3" s="33"/>
      <c r="E3" s="33"/>
      <c r="F3" s="33"/>
      <c r="G3" s="33"/>
    </row>
    <row r="4" spans="1:15" ht="15" customHeight="1" x14ac:dyDescent="0.25">
      <c r="A4" s="41"/>
      <c r="B4" s="37" t="s">
        <v>27</v>
      </c>
      <c r="C4" s="36" t="s">
        <v>45</v>
      </c>
      <c r="D4" s="36" t="s">
        <v>29</v>
      </c>
      <c r="E4" s="37" t="s">
        <v>30</v>
      </c>
      <c r="F4" s="37" t="s">
        <v>46</v>
      </c>
      <c r="G4" s="37" t="s">
        <v>26</v>
      </c>
      <c r="I4" s="41"/>
      <c r="J4" s="37" t="s">
        <v>27</v>
      </c>
      <c r="K4" s="36" t="s">
        <v>45</v>
      </c>
      <c r="L4" s="36" t="s">
        <v>29</v>
      </c>
      <c r="M4" s="37" t="s">
        <v>30</v>
      </c>
      <c r="N4" s="37" t="s">
        <v>46</v>
      </c>
      <c r="O4" s="37" t="s">
        <v>26</v>
      </c>
    </row>
    <row r="5" spans="1:15" ht="25.5" x14ac:dyDescent="0.25">
      <c r="A5" s="35" t="s">
        <v>38</v>
      </c>
      <c r="B5" s="39">
        <v>114888.86900000001</v>
      </c>
      <c r="C5" s="39">
        <v>56212.292000000001</v>
      </c>
      <c r="D5" s="38">
        <v>107.746</v>
      </c>
      <c r="E5" s="38">
        <v>14.349</v>
      </c>
      <c r="F5" s="39">
        <v>39456.557999999997</v>
      </c>
      <c r="G5" s="39">
        <f>SUM(B5:F5)</f>
        <v>210679.81400000001</v>
      </c>
      <c r="I5" s="35" t="s">
        <v>38</v>
      </c>
      <c r="J5" s="39">
        <f>B5/$G5*100</f>
        <v>54.532452264268663</v>
      </c>
      <c r="K5" s="39">
        <f t="shared" ref="K5:O8" si="0">C5/$G5*100</f>
        <v>26.681384862054223</v>
      </c>
      <c r="L5" s="39">
        <f t="shared" si="0"/>
        <v>5.1142061479131549E-2</v>
      </c>
      <c r="M5" s="39">
        <f t="shared" si="0"/>
        <v>6.8108091266873812E-3</v>
      </c>
      <c r="N5" s="39">
        <f t="shared" si="0"/>
        <v>18.728210003071293</v>
      </c>
      <c r="O5" s="39">
        <f t="shared" si="0"/>
        <v>100</v>
      </c>
    </row>
    <row r="6" spans="1:15" ht="51" x14ac:dyDescent="0.25">
      <c r="A6" s="35" t="s">
        <v>16</v>
      </c>
      <c r="B6" s="39">
        <v>36718.940999999999</v>
      </c>
      <c r="C6" s="39">
        <v>384.23200000000003</v>
      </c>
      <c r="D6" s="38">
        <v>22479.968000000001</v>
      </c>
      <c r="E6" s="38">
        <v>1753.758</v>
      </c>
      <c r="F6" s="39">
        <v>18562.867000000002</v>
      </c>
      <c r="G6" s="39">
        <f>SUM(B6:F6)</f>
        <v>79899.766000000003</v>
      </c>
      <c r="I6" s="35" t="s">
        <v>16</v>
      </c>
      <c r="J6" s="39">
        <f t="shared" ref="J6:J8" si="1">B6/$G6*100</f>
        <v>45.956255992038827</v>
      </c>
      <c r="K6" s="39">
        <f t="shared" si="0"/>
        <v>0.48089252226345702</v>
      </c>
      <c r="L6" s="39">
        <f t="shared" si="0"/>
        <v>28.135211309630119</v>
      </c>
      <c r="M6" s="39">
        <f t="shared" si="0"/>
        <v>2.1949476047276533</v>
      </c>
      <c r="N6" s="39">
        <f t="shared" si="0"/>
        <v>23.232692571339946</v>
      </c>
      <c r="O6" s="39">
        <f t="shared" si="0"/>
        <v>100</v>
      </c>
    </row>
    <row r="7" spans="1:15" ht="25.5" x14ac:dyDescent="0.25">
      <c r="A7" s="35" t="s">
        <v>15</v>
      </c>
      <c r="B7" s="39">
        <v>2418.5219999999999</v>
      </c>
      <c r="C7" s="55">
        <v>0</v>
      </c>
      <c r="D7" s="38">
        <v>1074.346</v>
      </c>
      <c r="E7" s="38">
        <v>1627.5039999999999</v>
      </c>
      <c r="F7" s="39">
        <v>2378.4279999999999</v>
      </c>
      <c r="G7" s="39">
        <f>SUM(B7:F7)</f>
        <v>7498.7999999999993</v>
      </c>
      <c r="H7" s="50"/>
      <c r="I7" s="35" t="s">
        <v>15</v>
      </c>
      <c r="J7" s="39">
        <f t="shared" si="1"/>
        <v>32.252120339254283</v>
      </c>
      <c r="K7" s="55">
        <v>0</v>
      </c>
      <c r="L7" s="39">
        <f t="shared" si="0"/>
        <v>14.326905638235452</v>
      </c>
      <c r="M7" s="39">
        <f t="shared" si="0"/>
        <v>21.703525897476929</v>
      </c>
      <c r="N7" s="39">
        <f t="shared" si="0"/>
        <v>31.717448125033343</v>
      </c>
      <c r="O7" s="39">
        <f t="shared" si="0"/>
        <v>100</v>
      </c>
    </row>
    <row r="8" spans="1:15" ht="25.5" x14ac:dyDescent="0.25">
      <c r="A8" s="35" t="s">
        <v>48</v>
      </c>
      <c r="B8" s="40">
        <f t="shared" ref="B8:G8" si="2">SUM(B5:B7)</f>
        <v>154026.33199999999</v>
      </c>
      <c r="C8" s="40">
        <f t="shared" si="2"/>
        <v>56596.524000000005</v>
      </c>
      <c r="D8" s="40">
        <v>23662.06</v>
      </c>
      <c r="E8" s="40">
        <v>3395.6109999999999</v>
      </c>
      <c r="F8" s="40">
        <v>60397.853000000003</v>
      </c>
      <c r="G8" s="40">
        <f t="shared" si="2"/>
        <v>298078.38</v>
      </c>
      <c r="I8" s="35" t="s">
        <v>48</v>
      </c>
      <c r="J8" s="39">
        <f t="shared" si="1"/>
        <v>51.673097525556869</v>
      </c>
      <c r="K8" s="39">
        <f t="shared" si="0"/>
        <v>18.987128150656215</v>
      </c>
      <c r="L8" s="39">
        <f t="shared" si="0"/>
        <v>7.9382006839945927</v>
      </c>
      <c r="M8" s="39">
        <f t="shared" si="0"/>
        <v>1.1391671546255719</v>
      </c>
      <c r="N8" s="39">
        <f t="shared" si="0"/>
        <v>20.262406485166753</v>
      </c>
      <c r="O8" s="39">
        <f t="shared" si="0"/>
        <v>100</v>
      </c>
    </row>
    <row r="9" spans="1:15" x14ac:dyDescent="0.25">
      <c r="A9" s="30"/>
      <c r="B9" s="30"/>
      <c r="C9" s="30"/>
    </row>
    <row r="10" spans="1:15" ht="25.5" x14ac:dyDescent="0.25">
      <c r="A10" s="13" t="s">
        <v>60</v>
      </c>
      <c r="B10" s="13"/>
      <c r="C10" s="13"/>
      <c r="D10" s="31"/>
      <c r="E10" s="31"/>
      <c r="F10" s="31"/>
      <c r="G10" s="34"/>
    </row>
    <row r="11" spans="1:15" x14ac:dyDescent="0.25">
      <c r="A11" s="30"/>
      <c r="B11" s="30"/>
      <c r="C11" s="30"/>
    </row>
    <row r="12" spans="1:15" x14ac:dyDescent="0.25">
      <c r="B12" s="49"/>
      <c r="C12" s="49"/>
    </row>
    <row r="14" spans="1:15" x14ac:dyDescent="0.25">
      <c r="B14" s="8"/>
    </row>
  </sheetData>
  <mergeCells count="1">
    <mergeCell ref="A2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showGridLines="0" workbookViewId="0"/>
  </sheetViews>
  <sheetFormatPr baseColWidth="10" defaultColWidth="8.125" defaultRowHeight="15" x14ac:dyDescent="0.25"/>
  <cols>
    <col min="1" max="1" width="43.125" style="14" customWidth="1"/>
    <col min="2" max="5" width="11.625" style="14" customWidth="1"/>
    <col min="6" max="8" width="8.875" style="14" bestFit="1" customWidth="1"/>
    <col min="9" max="16384" width="8.125" style="14"/>
  </cols>
  <sheetData>
    <row r="1" spans="1:16" x14ac:dyDescent="0.25">
      <c r="A1" s="100" t="s">
        <v>53</v>
      </c>
    </row>
    <row r="2" spans="1:16" x14ac:dyDescent="0.25">
      <c r="A2" s="52" t="s">
        <v>55</v>
      </c>
      <c r="B2" s="14">
        <v>2016</v>
      </c>
      <c r="C2" s="14">
        <v>2017</v>
      </c>
      <c r="D2" s="14">
        <v>2018</v>
      </c>
      <c r="E2" s="14">
        <v>2019</v>
      </c>
      <c r="F2" s="14">
        <v>2020</v>
      </c>
      <c r="G2" s="14">
        <v>2021</v>
      </c>
      <c r="H2" s="14">
        <v>2022</v>
      </c>
      <c r="I2" s="14">
        <v>2016</v>
      </c>
      <c r="J2" s="14">
        <v>2017</v>
      </c>
      <c r="K2" s="14">
        <v>2018</v>
      </c>
      <c r="L2" s="14">
        <v>2019</v>
      </c>
      <c r="M2" s="14">
        <v>2020</v>
      </c>
      <c r="N2" s="14">
        <v>2021</v>
      </c>
      <c r="O2" s="14">
        <v>2022</v>
      </c>
    </row>
    <row r="3" spans="1:16" x14ac:dyDescent="0.25">
      <c r="A3" s="15" t="s">
        <v>51</v>
      </c>
      <c r="B3" s="51">
        <v>36890630</v>
      </c>
      <c r="C3" s="51">
        <v>37357200</v>
      </c>
      <c r="D3" s="51">
        <v>37379890</v>
      </c>
      <c r="E3" s="51">
        <v>37407020</v>
      </c>
      <c r="F3" s="51">
        <v>36370390</v>
      </c>
      <c r="G3" s="51">
        <v>38272350</v>
      </c>
      <c r="H3" s="51">
        <v>36420820</v>
      </c>
    </row>
    <row r="4" spans="1:16" x14ac:dyDescent="0.25">
      <c r="A4" s="15" t="s">
        <v>52</v>
      </c>
      <c r="B4" s="51">
        <f>SUM(B5:B10)</f>
        <v>36930190</v>
      </c>
      <c r="C4" s="51">
        <f>SUM(C5:C10)</f>
        <v>37338500</v>
      </c>
      <c r="D4" s="51">
        <f>SUM(D5:D10)</f>
        <v>36602680</v>
      </c>
      <c r="E4" s="51">
        <f>SUM(E5:E10)</f>
        <v>36565610</v>
      </c>
      <c r="F4" s="51">
        <f t="shared" ref="F4:H4" si="0">SUM(F5:F10)</f>
        <v>36176450</v>
      </c>
      <c r="G4" s="51">
        <f t="shared" si="0"/>
        <v>37920810</v>
      </c>
      <c r="H4" s="51">
        <f t="shared" si="0"/>
        <v>34804280</v>
      </c>
      <c r="I4" s="53">
        <f>I6+I5+I7</f>
        <v>39.698116906520113</v>
      </c>
      <c r="J4" s="53">
        <f t="shared" ref="J4:N4" si="1">J6+J5+J7</f>
        <v>40.185760006427685</v>
      </c>
      <c r="K4" s="53">
        <f t="shared" si="1"/>
        <v>41.59941293916183</v>
      </c>
      <c r="L4" s="53">
        <f t="shared" si="1"/>
        <v>41.990766734097967</v>
      </c>
      <c r="M4" s="53">
        <f t="shared" si="1"/>
        <v>41.955222250939492</v>
      </c>
      <c r="N4" s="53">
        <f t="shared" si="1"/>
        <v>44.161055631459348</v>
      </c>
      <c r="O4" s="53">
        <f t="shared" ref="O4" si="2">O6+O5+O7</f>
        <v>43.153428256524776</v>
      </c>
    </row>
    <row r="5" spans="1:16" x14ac:dyDescent="0.25">
      <c r="A5" s="15" t="s">
        <v>50</v>
      </c>
      <c r="B5" s="51">
        <v>152240</v>
      </c>
      <c r="C5" s="51">
        <v>161420</v>
      </c>
      <c r="D5" s="51">
        <v>173600</v>
      </c>
      <c r="E5" s="51">
        <v>193840</v>
      </c>
      <c r="F5" s="51">
        <v>150060</v>
      </c>
      <c r="G5" s="51">
        <v>174800</v>
      </c>
      <c r="H5" s="51">
        <v>207080</v>
      </c>
      <c r="I5" s="53">
        <f>B5/B$4*100</f>
        <v>0.41223725087794022</v>
      </c>
      <c r="J5" s="53">
        <f t="shared" ref="J5:J10" si="3">C5/C$4*100</f>
        <v>0.43231517066834502</v>
      </c>
      <c r="K5" s="53">
        <f t="shared" ref="K5:K10" si="4">D5/D$4*100</f>
        <v>0.4742822110293563</v>
      </c>
      <c r="L5" s="53">
        <f t="shared" ref="L5:L10" si="5">E5/E$4*100</f>
        <v>0.5301155922190276</v>
      </c>
      <c r="M5" s="53">
        <f t="shared" ref="M5:M10" si="6">F5/F$4*100</f>
        <v>0.41480023606517502</v>
      </c>
      <c r="N5" s="53">
        <f t="shared" ref="N5:O10" si="7">G5/G$4*100</f>
        <v>0.46096061766613111</v>
      </c>
      <c r="O5" s="53">
        <f t="shared" si="7"/>
        <v>0.59498429503497841</v>
      </c>
    </row>
    <row r="6" spans="1:16" x14ac:dyDescent="0.25">
      <c r="A6" s="15" t="s">
        <v>27</v>
      </c>
      <c r="B6" s="51">
        <v>7992480</v>
      </c>
      <c r="C6" s="51">
        <v>8181820</v>
      </c>
      <c r="D6" s="51">
        <v>7960410</v>
      </c>
      <c r="E6" s="51">
        <v>8168220</v>
      </c>
      <c r="F6" s="51">
        <v>8494980</v>
      </c>
      <c r="G6" s="51">
        <v>9514950</v>
      </c>
      <c r="H6" s="51">
        <v>8301600</v>
      </c>
      <c r="I6" s="53">
        <f>B6/B$4*100</f>
        <v>21.642130733689697</v>
      </c>
      <c r="J6" s="53">
        <f t="shared" si="3"/>
        <v>21.912556744379128</v>
      </c>
      <c r="K6" s="53">
        <f t="shared" si="4"/>
        <v>21.748161610024184</v>
      </c>
      <c r="L6" s="53">
        <f t="shared" si="5"/>
        <v>22.338530657631583</v>
      </c>
      <c r="M6" s="53">
        <f t="shared" si="6"/>
        <v>23.482071900366122</v>
      </c>
      <c r="N6" s="53">
        <f t="shared" si="7"/>
        <v>25.091631745207977</v>
      </c>
      <c r="O6" s="53">
        <f t="shared" si="7"/>
        <v>23.852238862576673</v>
      </c>
    </row>
    <row r="7" spans="1:16" x14ac:dyDescent="0.25">
      <c r="A7" s="15" t="s">
        <v>28</v>
      </c>
      <c r="B7" s="51">
        <v>6515870</v>
      </c>
      <c r="C7" s="51">
        <v>6661520</v>
      </c>
      <c r="D7" s="51">
        <v>7092490</v>
      </c>
      <c r="E7" s="51">
        <v>6992120</v>
      </c>
      <c r="F7" s="51">
        <v>6532870</v>
      </c>
      <c r="G7" s="51">
        <v>7056480</v>
      </c>
      <c r="H7" s="51">
        <v>6510560</v>
      </c>
      <c r="I7" s="53">
        <f t="shared" ref="I7:I10" si="8">B7/B$4*100</f>
        <v>17.643748921952472</v>
      </c>
      <c r="J7" s="53">
        <f t="shared" si="3"/>
        <v>17.840888091380211</v>
      </c>
      <c r="K7" s="53">
        <f t="shared" si="4"/>
        <v>19.376969118108292</v>
      </c>
      <c r="L7" s="53">
        <f t="shared" si="5"/>
        <v>19.122120484247358</v>
      </c>
      <c r="M7" s="53">
        <f t="shared" si="6"/>
        <v>18.058350114508194</v>
      </c>
      <c r="N7" s="53">
        <f t="shared" si="7"/>
        <v>18.608463268585243</v>
      </c>
      <c r="O7" s="53">
        <f t="shared" si="7"/>
        <v>18.706205098913124</v>
      </c>
      <c r="P7" s="51"/>
    </row>
    <row r="8" spans="1:16" x14ac:dyDescent="0.25">
      <c r="A8" s="15" t="s">
        <v>29</v>
      </c>
      <c r="B8" s="51">
        <v>11602270</v>
      </c>
      <c r="C8" s="51">
        <v>11535960</v>
      </c>
      <c r="D8" s="51">
        <v>11584860</v>
      </c>
      <c r="E8" s="51">
        <v>11451940</v>
      </c>
      <c r="F8" s="51">
        <v>11647980</v>
      </c>
      <c r="G8" s="51">
        <v>12245380</v>
      </c>
      <c r="H8" s="51">
        <v>11291050</v>
      </c>
      <c r="I8" s="53">
        <f t="shared" si="8"/>
        <v>31.416762274984233</v>
      </c>
      <c r="J8" s="53">
        <f t="shared" si="3"/>
        <v>30.895617124415821</v>
      </c>
      <c r="K8" s="53">
        <f t="shared" si="4"/>
        <v>31.650305387474358</v>
      </c>
      <c r="L8" s="53">
        <f t="shared" si="5"/>
        <v>31.318881320453833</v>
      </c>
      <c r="M8" s="53">
        <f t="shared" si="6"/>
        <v>32.197686616569619</v>
      </c>
      <c r="N8" s="53">
        <f t="shared" si="7"/>
        <v>32.291978995174418</v>
      </c>
      <c r="O8" s="53">
        <f t="shared" si="7"/>
        <v>32.441556038510207</v>
      </c>
    </row>
    <row r="9" spans="1:16" x14ac:dyDescent="0.25">
      <c r="A9" s="15" t="s">
        <v>30</v>
      </c>
      <c r="B9" s="51">
        <v>98760</v>
      </c>
      <c r="C9" s="51">
        <v>97680</v>
      </c>
      <c r="D9" s="51">
        <v>53290</v>
      </c>
      <c r="E9" s="51">
        <v>52990</v>
      </c>
      <c r="F9" s="51">
        <v>52150</v>
      </c>
      <c r="G9" s="51">
        <v>47580</v>
      </c>
      <c r="H9" s="51">
        <v>28600</v>
      </c>
      <c r="I9" s="53">
        <f t="shared" si="8"/>
        <v>0.26742348198046095</v>
      </c>
      <c r="J9" s="53">
        <f t="shared" si="3"/>
        <v>0.26160665265074923</v>
      </c>
      <c r="K9" s="53">
        <f t="shared" si="4"/>
        <v>0.14559043217600459</v>
      </c>
      <c r="L9" s="53">
        <f t="shared" si="5"/>
        <v>0.14491758786466302</v>
      </c>
      <c r="M9" s="53">
        <f t="shared" si="6"/>
        <v>0.14415455358389229</v>
      </c>
      <c r="N9" s="53">
        <f t="shared" si="7"/>
        <v>0.12547200336701669</v>
      </c>
      <c r="O9" s="53">
        <f t="shared" si="7"/>
        <v>8.2173801612905079E-2</v>
      </c>
    </row>
    <row r="10" spans="1:16" x14ac:dyDescent="0.25">
      <c r="A10" s="15" t="s">
        <v>12</v>
      </c>
      <c r="B10" s="51">
        <v>10568570</v>
      </c>
      <c r="C10" s="51">
        <v>10700100</v>
      </c>
      <c r="D10" s="51">
        <v>9738030</v>
      </c>
      <c r="E10" s="51">
        <v>9706500</v>
      </c>
      <c r="F10" s="51">
        <v>9298410</v>
      </c>
      <c r="G10" s="51">
        <v>8881620</v>
      </c>
      <c r="H10" s="51">
        <v>8465390</v>
      </c>
      <c r="I10" s="53">
        <f t="shared" si="8"/>
        <v>28.617697336515192</v>
      </c>
      <c r="J10" s="53">
        <f t="shared" si="3"/>
        <v>28.657016216505752</v>
      </c>
      <c r="K10" s="53">
        <f t="shared" si="4"/>
        <v>26.604691241187805</v>
      </c>
      <c r="L10" s="53">
        <f t="shared" si="5"/>
        <v>26.545434357583531</v>
      </c>
      <c r="M10" s="53">
        <f t="shared" si="6"/>
        <v>25.702936578907</v>
      </c>
      <c r="N10" s="53">
        <f t="shared" si="7"/>
        <v>23.421493369999215</v>
      </c>
      <c r="O10" s="53">
        <f t="shared" si="7"/>
        <v>24.322841903352117</v>
      </c>
    </row>
    <row r="12" spans="1:16" x14ac:dyDescent="0.25">
      <c r="A12" s="16" t="s">
        <v>54</v>
      </c>
      <c r="B12" s="51"/>
      <c r="C12" s="51"/>
      <c r="D12" s="51"/>
      <c r="E12" s="51"/>
    </row>
    <row r="15" spans="1:16" x14ac:dyDescent="0.25">
      <c r="A15" s="17" t="s">
        <v>39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6"/>
  <sheetViews>
    <sheetView showGridLines="0" zoomScale="90" zoomScaleNormal="90" workbookViewId="0"/>
  </sheetViews>
  <sheetFormatPr baseColWidth="10" defaultColWidth="10.5" defaultRowHeight="14.25" x14ac:dyDescent="0.2"/>
  <cols>
    <col min="1" max="1" width="41.625" style="18" bestFit="1" customWidth="1"/>
    <col min="2" max="22" width="8.125" style="18" customWidth="1"/>
    <col min="23" max="25" width="11.125" style="18" bestFit="1" customWidth="1"/>
    <col min="26" max="257" width="10.5" style="18"/>
    <col min="258" max="258" width="41.625" style="18" bestFit="1" customWidth="1"/>
    <col min="259" max="513" width="10.5" style="18"/>
    <col min="514" max="514" width="41.625" style="18" bestFit="1" customWidth="1"/>
    <col min="515" max="769" width="10.5" style="18"/>
    <col min="770" max="770" width="41.625" style="18" bestFit="1" customWidth="1"/>
    <col min="771" max="1025" width="10.5" style="18"/>
    <col min="1026" max="1026" width="41.625" style="18" bestFit="1" customWidth="1"/>
    <col min="1027" max="1281" width="10.5" style="18"/>
    <col min="1282" max="1282" width="41.625" style="18" bestFit="1" customWidth="1"/>
    <col min="1283" max="1537" width="10.5" style="18"/>
    <col min="1538" max="1538" width="41.625" style="18" bestFit="1" customWidth="1"/>
    <col min="1539" max="1793" width="10.5" style="18"/>
    <col min="1794" max="1794" width="41.625" style="18" bestFit="1" customWidth="1"/>
    <col min="1795" max="2049" width="10.5" style="18"/>
    <col min="2050" max="2050" width="41.625" style="18" bestFit="1" customWidth="1"/>
    <col min="2051" max="2305" width="10.5" style="18"/>
    <col min="2306" max="2306" width="41.625" style="18" bestFit="1" customWidth="1"/>
    <col min="2307" max="2561" width="10.5" style="18"/>
    <col min="2562" max="2562" width="41.625" style="18" bestFit="1" customWidth="1"/>
    <col min="2563" max="2817" width="10.5" style="18"/>
    <col min="2818" max="2818" width="41.625" style="18" bestFit="1" customWidth="1"/>
    <col min="2819" max="3073" width="10.5" style="18"/>
    <col min="3074" max="3074" width="41.625" style="18" bestFit="1" customWidth="1"/>
    <col min="3075" max="3329" width="10.5" style="18"/>
    <col min="3330" max="3330" width="41.625" style="18" bestFit="1" customWidth="1"/>
    <col min="3331" max="3585" width="10.5" style="18"/>
    <col min="3586" max="3586" width="41.625" style="18" bestFit="1" customWidth="1"/>
    <col min="3587" max="3841" width="10.5" style="18"/>
    <col min="3842" max="3842" width="41.625" style="18" bestFit="1" customWidth="1"/>
    <col min="3843" max="4097" width="10.5" style="18"/>
    <col min="4098" max="4098" width="41.625" style="18" bestFit="1" customWidth="1"/>
    <col min="4099" max="4353" width="10.5" style="18"/>
    <col min="4354" max="4354" width="41.625" style="18" bestFit="1" customWidth="1"/>
    <col min="4355" max="4609" width="10.5" style="18"/>
    <col min="4610" max="4610" width="41.625" style="18" bestFit="1" customWidth="1"/>
    <col min="4611" max="4865" width="10.5" style="18"/>
    <col min="4866" max="4866" width="41.625" style="18" bestFit="1" customWidth="1"/>
    <col min="4867" max="5121" width="10.5" style="18"/>
    <col min="5122" max="5122" width="41.625" style="18" bestFit="1" customWidth="1"/>
    <col min="5123" max="5377" width="10.5" style="18"/>
    <col min="5378" max="5378" width="41.625" style="18" bestFit="1" customWidth="1"/>
    <col min="5379" max="5633" width="10.5" style="18"/>
    <col min="5634" max="5634" width="41.625" style="18" bestFit="1" customWidth="1"/>
    <col min="5635" max="5889" width="10.5" style="18"/>
    <col min="5890" max="5890" width="41.625" style="18" bestFit="1" customWidth="1"/>
    <col min="5891" max="6145" width="10.5" style="18"/>
    <col min="6146" max="6146" width="41.625" style="18" bestFit="1" customWidth="1"/>
    <col min="6147" max="6401" width="10.5" style="18"/>
    <col min="6402" max="6402" width="41.625" style="18" bestFit="1" customWidth="1"/>
    <col min="6403" max="6657" width="10.5" style="18"/>
    <col min="6658" max="6658" width="41.625" style="18" bestFit="1" customWidth="1"/>
    <col min="6659" max="6913" width="10.5" style="18"/>
    <col min="6914" max="6914" width="41.625" style="18" bestFit="1" customWidth="1"/>
    <col min="6915" max="7169" width="10.5" style="18"/>
    <col min="7170" max="7170" width="41.625" style="18" bestFit="1" customWidth="1"/>
    <col min="7171" max="7425" width="10.5" style="18"/>
    <col min="7426" max="7426" width="41.625" style="18" bestFit="1" customWidth="1"/>
    <col min="7427" max="7681" width="10.5" style="18"/>
    <col min="7682" max="7682" width="41.625" style="18" bestFit="1" customWidth="1"/>
    <col min="7683" max="7937" width="10.5" style="18"/>
    <col min="7938" max="7938" width="41.625" style="18" bestFit="1" customWidth="1"/>
    <col min="7939" max="8193" width="10.5" style="18"/>
    <col min="8194" max="8194" width="41.625" style="18" bestFit="1" customWidth="1"/>
    <col min="8195" max="8449" width="10.5" style="18"/>
    <col min="8450" max="8450" width="41.625" style="18" bestFit="1" customWidth="1"/>
    <col min="8451" max="8705" width="10.5" style="18"/>
    <col min="8706" max="8706" width="41.625" style="18" bestFit="1" customWidth="1"/>
    <col min="8707" max="8961" width="10.5" style="18"/>
    <col min="8962" max="8962" width="41.625" style="18" bestFit="1" customWidth="1"/>
    <col min="8963" max="9217" width="10.5" style="18"/>
    <col min="9218" max="9218" width="41.625" style="18" bestFit="1" customWidth="1"/>
    <col min="9219" max="9473" width="10.5" style="18"/>
    <col min="9474" max="9474" width="41.625" style="18" bestFit="1" customWidth="1"/>
    <col min="9475" max="9729" width="10.5" style="18"/>
    <col min="9730" max="9730" width="41.625" style="18" bestFit="1" customWidth="1"/>
    <col min="9731" max="9985" width="10.5" style="18"/>
    <col min="9986" max="9986" width="41.625" style="18" bestFit="1" customWidth="1"/>
    <col min="9987" max="10241" width="10.5" style="18"/>
    <col min="10242" max="10242" width="41.625" style="18" bestFit="1" customWidth="1"/>
    <col min="10243" max="10497" width="10.5" style="18"/>
    <col min="10498" max="10498" width="41.625" style="18" bestFit="1" customWidth="1"/>
    <col min="10499" max="10753" width="10.5" style="18"/>
    <col min="10754" max="10754" width="41.625" style="18" bestFit="1" customWidth="1"/>
    <col min="10755" max="11009" width="10.5" style="18"/>
    <col min="11010" max="11010" width="41.625" style="18" bestFit="1" customWidth="1"/>
    <col min="11011" max="11265" width="10.5" style="18"/>
    <col min="11266" max="11266" width="41.625" style="18" bestFit="1" customWidth="1"/>
    <col min="11267" max="11521" width="10.5" style="18"/>
    <col min="11522" max="11522" width="41.625" style="18" bestFit="1" customWidth="1"/>
    <col min="11523" max="11777" width="10.5" style="18"/>
    <col min="11778" max="11778" width="41.625" style="18" bestFit="1" customWidth="1"/>
    <col min="11779" max="12033" width="10.5" style="18"/>
    <col min="12034" max="12034" width="41.625" style="18" bestFit="1" customWidth="1"/>
    <col min="12035" max="12289" width="10.5" style="18"/>
    <col min="12290" max="12290" width="41.625" style="18" bestFit="1" customWidth="1"/>
    <col min="12291" max="12545" width="10.5" style="18"/>
    <col min="12546" max="12546" width="41.625" style="18" bestFit="1" customWidth="1"/>
    <col min="12547" max="12801" width="10.5" style="18"/>
    <col min="12802" max="12802" width="41.625" style="18" bestFit="1" customWidth="1"/>
    <col min="12803" max="13057" width="10.5" style="18"/>
    <col min="13058" max="13058" width="41.625" style="18" bestFit="1" customWidth="1"/>
    <col min="13059" max="13313" width="10.5" style="18"/>
    <col min="13314" max="13314" width="41.625" style="18" bestFit="1" customWidth="1"/>
    <col min="13315" max="13569" width="10.5" style="18"/>
    <col min="13570" max="13570" width="41.625" style="18" bestFit="1" customWidth="1"/>
    <col min="13571" max="13825" width="10.5" style="18"/>
    <col min="13826" max="13826" width="41.625" style="18" bestFit="1" customWidth="1"/>
    <col min="13827" max="14081" width="10.5" style="18"/>
    <col min="14082" max="14082" width="41.625" style="18" bestFit="1" customWidth="1"/>
    <col min="14083" max="14337" width="10.5" style="18"/>
    <col min="14338" max="14338" width="41.625" style="18" bestFit="1" customWidth="1"/>
    <col min="14339" max="14593" width="10.5" style="18"/>
    <col min="14594" max="14594" width="41.625" style="18" bestFit="1" customWidth="1"/>
    <col min="14595" max="14849" width="10.5" style="18"/>
    <col min="14850" max="14850" width="41.625" style="18" bestFit="1" customWidth="1"/>
    <col min="14851" max="15105" width="10.5" style="18"/>
    <col min="15106" max="15106" width="41.625" style="18" bestFit="1" customWidth="1"/>
    <col min="15107" max="15361" width="10.5" style="18"/>
    <col min="15362" max="15362" width="41.625" style="18" bestFit="1" customWidth="1"/>
    <col min="15363" max="15617" width="10.5" style="18"/>
    <col min="15618" max="15618" width="41.625" style="18" bestFit="1" customWidth="1"/>
    <col min="15619" max="15873" width="10.5" style="18"/>
    <col min="15874" max="15874" width="41.625" style="18" bestFit="1" customWidth="1"/>
    <col min="15875" max="16129" width="10.5" style="18"/>
    <col min="16130" max="16130" width="41.625" style="18" bestFit="1" customWidth="1"/>
    <col min="16131" max="16384" width="10.5" style="18"/>
  </cols>
  <sheetData>
    <row r="1" spans="1:24" ht="15" x14ac:dyDescent="0.25">
      <c r="A1" s="19" t="s">
        <v>40</v>
      </c>
    </row>
    <row r="3" spans="1:24" ht="15" x14ac:dyDescent="0.25">
      <c r="A3" s="19" t="s">
        <v>31</v>
      </c>
    </row>
    <row r="5" spans="1:24" ht="15" x14ac:dyDescent="0.25">
      <c r="A5" s="94"/>
      <c r="B5" s="92">
        <v>2000</v>
      </c>
      <c r="C5" s="21">
        <v>2001</v>
      </c>
      <c r="D5" s="21">
        <v>2002</v>
      </c>
      <c r="E5" s="21">
        <v>2003</v>
      </c>
      <c r="F5" s="21">
        <v>2004</v>
      </c>
      <c r="G5" s="21">
        <v>2005</v>
      </c>
      <c r="H5" s="21">
        <v>2006</v>
      </c>
      <c r="I5" s="21">
        <v>2007</v>
      </c>
      <c r="J5" s="21">
        <v>2008</v>
      </c>
      <c r="K5" s="21">
        <v>2009</v>
      </c>
      <c r="L5" s="21">
        <v>2010</v>
      </c>
      <c r="M5" s="21">
        <v>2011</v>
      </c>
      <c r="N5" s="21" t="s">
        <v>32</v>
      </c>
      <c r="O5" s="21">
        <v>2013</v>
      </c>
      <c r="P5" s="21">
        <v>2014</v>
      </c>
      <c r="Q5" s="21">
        <v>2015</v>
      </c>
      <c r="R5" s="21">
        <v>2016</v>
      </c>
      <c r="S5" s="21">
        <v>2017</v>
      </c>
      <c r="T5" s="21">
        <v>2018</v>
      </c>
      <c r="U5" s="21">
        <v>2019</v>
      </c>
      <c r="V5" s="21">
        <v>2020</v>
      </c>
      <c r="W5" s="21">
        <v>2021</v>
      </c>
      <c r="X5" s="21">
        <v>2022</v>
      </c>
    </row>
    <row r="6" spans="1:24" x14ac:dyDescent="0.2">
      <c r="A6" s="93" t="s">
        <v>33</v>
      </c>
      <c r="B6" s="22">
        <v>2.8293351569083045</v>
      </c>
      <c r="C6" s="22">
        <v>2.8631681623360579</v>
      </c>
      <c r="D6" s="22">
        <v>2.9981246005437274</v>
      </c>
      <c r="E6" s="22">
        <v>3.1062000444400164</v>
      </c>
      <c r="F6" s="22">
        <v>3.4182339580747421</v>
      </c>
      <c r="G6" s="22">
        <v>3.8510681059956937</v>
      </c>
      <c r="H6" s="22">
        <v>4.052631702041908</v>
      </c>
      <c r="I6" s="22">
        <v>4.0054768664306968</v>
      </c>
      <c r="J6" s="22">
        <v>4.0649926266867702</v>
      </c>
      <c r="K6" s="22">
        <v>3.8507670549024757</v>
      </c>
      <c r="L6" s="22">
        <v>4.1881740390030764</v>
      </c>
      <c r="M6" s="22">
        <v>4.4877048482126716</v>
      </c>
      <c r="N6" s="22">
        <v>4.6617579498792105</v>
      </c>
      <c r="O6" s="22">
        <v>4.7024215461145218</v>
      </c>
      <c r="P6" s="22">
        <v>4.4426276493376848</v>
      </c>
      <c r="Q6" s="22">
        <v>4.2055330342204087</v>
      </c>
      <c r="R6" s="22">
        <v>4.135207677770377</v>
      </c>
      <c r="S6" s="22">
        <v>4.1504587227992751</v>
      </c>
      <c r="T6" s="22">
        <v>4.6218455332792185</v>
      </c>
      <c r="U6" s="22">
        <v>5.1313475800513881</v>
      </c>
      <c r="V6" s="22">
        <v>5.0114547460020917</v>
      </c>
      <c r="W6" s="22">
        <v>5.3308365830450635</v>
      </c>
      <c r="X6" s="22">
        <v>5.497329620739297</v>
      </c>
    </row>
    <row r="7" spans="1:24" x14ac:dyDescent="0.2">
      <c r="A7" s="20" t="s">
        <v>19</v>
      </c>
      <c r="B7" s="22">
        <v>2.7900540350037613</v>
      </c>
      <c r="C7" s="22">
        <v>2.966235061875325</v>
      </c>
      <c r="D7" s="22">
        <v>3.2018920804675597</v>
      </c>
      <c r="E7" s="22">
        <v>3.4644882896193043</v>
      </c>
      <c r="F7" s="22">
        <v>3.5772040964408647</v>
      </c>
      <c r="G7" s="22">
        <v>3.9348812948400478</v>
      </c>
      <c r="H7" s="22">
        <v>4.1820718914899322</v>
      </c>
      <c r="I7" s="22">
        <v>4.3963408065113514</v>
      </c>
      <c r="J7" s="22">
        <v>4.5922215982940715</v>
      </c>
      <c r="K7" s="22">
        <v>4.8489737917823241</v>
      </c>
      <c r="L7" s="22">
        <v>5.0335999764662231</v>
      </c>
      <c r="M7" s="22">
        <v>5.2923543253919707</v>
      </c>
      <c r="N7" s="22">
        <v>5.4331811055232766</v>
      </c>
      <c r="O7" s="22">
        <v>5.5578981651874377</v>
      </c>
      <c r="P7" s="22">
        <v>5.6982054649149232</v>
      </c>
      <c r="Q7" s="22">
        <v>5.851755518842249</v>
      </c>
      <c r="R7" s="22">
        <v>6.0063723047076758</v>
      </c>
      <c r="S7" s="22">
        <v>6.1148040373781942</v>
      </c>
      <c r="T7" s="22">
        <v>6.2118295825897647</v>
      </c>
      <c r="U7" s="22">
        <v>6.2564231221780151</v>
      </c>
      <c r="V7" s="22">
        <v>6.2737248395352108</v>
      </c>
      <c r="W7" s="22">
        <v>6.565365676328307</v>
      </c>
      <c r="X7" s="22">
        <v>7.0658209257949691</v>
      </c>
    </row>
    <row r="8" spans="1:24" x14ac:dyDescent="0.2">
      <c r="A8" s="20" t="s">
        <v>34</v>
      </c>
      <c r="B8" s="22">
        <v>3.8210106693662658</v>
      </c>
      <c r="C8" s="22">
        <v>4.0087291524097868</v>
      </c>
      <c r="D8" s="22">
        <v>4.313585452270071</v>
      </c>
      <c r="E8" s="22">
        <v>4.2642218320502865</v>
      </c>
      <c r="F8" s="22">
        <v>4.2171706702930525</v>
      </c>
      <c r="G8" s="22">
        <v>4.7152517923709532</v>
      </c>
      <c r="H8" s="22">
        <v>5.4091265711521155</v>
      </c>
      <c r="I8" s="22">
        <v>6.2322248478478874</v>
      </c>
      <c r="J8" s="22">
        <v>5.7113577027429221</v>
      </c>
      <c r="K8" s="22">
        <v>5.0807568085286494</v>
      </c>
      <c r="L8" s="22">
        <v>5.1013478946721804</v>
      </c>
      <c r="M8" s="22">
        <v>5.2920627501524855</v>
      </c>
      <c r="N8" s="22">
        <v>5.4974823119263387</v>
      </c>
      <c r="O8" s="22">
        <v>5.7633898938661163</v>
      </c>
      <c r="P8" s="22">
        <v>6.2225528419519369</v>
      </c>
      <c r="Q8" s="22">
        <v>6.1684219109845353</v>
      </c>
      <c r="R8" s="22">
        <v>6.4533343097390148</v>
      </c>
      <c r="S8" s="22">
        <v>6.7726359540656773</v>
      </c>
      <c r="T8" s="22">
        <v>7.3410312860002565</v>
      </c>
      <c r="U8" s="22">
        <v>7.7750255014751497</v>
      </c>
      <c r="V8" s="22">
        <v>7.4670400535600479</v>
      </c>
      <c r="W8" s="22">
        <v>8.0255447922156673</v>
      </c>
      <c r="X8" s="22">
        <v>9.055295607684247</v>
      </c>
    </row>
    <row r="9" spans="1:24" x14ac:dyDescent="0.2">
      <c r="A9" s="20" t="s">
        <v>56</v>
      </c>
      <c r="B9" s="54">
        <v>1.1807365409123461E-3</v>
      </c>
      <c r="C9" s="54">
        <v>1.2668719967673203E-3</v>
      </c>
      <c r="D9" s="54">
        <v>1.3847962927538522E-3</v>
      </c>
      <c r="E9" s="54">
        <v>1.4416907988524074E-3</v>
      </c>
      <c r="F9" s="54">
        <v>1.4082329750654567E-3</v>
      </c>
      <c r="G9" s="54">
        <v>1.4858695482636995E-3</v>
      </c>
      <c r="H9" s="54">
        <v>1.4951143314896572E-3</v>
      </c>
      <c r="I9" s="54">
        <v>1.5829617663834815E-3</v>
      </c>
      <c r="J9" s="54">
        <v>1.6790797540839305E-3</v>
      </c>
      <c r="K9" s="54">
        <v>1.7050992183627977E-3</v>
      </c>
      <c r="L9" s="54">
        <v>1.8043927448374341E-3</v>
      </c>
      <c r="M9" s="54">
        <v>1.8834102305705553E-3</v>
      </c>
      <c r="N9" s="54">
        <v>1.956362072515266E-3</v>
      </c>
      <c r="O9" s="54">
        <v>2.0090336396687892E-3</v>
      </c>
      <c r="P9" s="54">
        <v>2.0723911264255079E-3</v>
      </c>
      <c r="Q9" s="54">
        <v>2.1387757895589424E-3</v>
      </c>
      <c r="R9" s="54">
        <v>2.1828262986325489E-3</v>
      </c>
      <c r="S9" s="54">
        <v>2.228286693055919E-3</v>
      </c>
      <c r="T9" s="54">
        <v>2.2759015233917543E-3</v>
      </c>
      <c r="U9" s="54">
        <v>2.3248365753038413E-3</v>
      </c>
      <c r="V9" s="54">
        <v>2.2461409030650995E-3</v>
      </c>
      <c r="W9" s="54">
        <v>2.4083978401810012E-3</v>
      </c>
      <c r="X9" s="54">
        <v>2.6495619970416618E-3</v>
      </c>
    </row>
    <row r="10" spans="1:24" ht="15" x14ac:dyDescent="0.25">
      <c r="A10" s="23" t="s">
        <v>35</v>
      </c>
      <c r="B10" s="24">
        <f t="shared" ref="B10:X10" si="0">SUM(B6:B9)</f>
        <v>9.4415805978192431</v>
      </c>
      <c r="C10" s="24">
        <f t="shared" si="0"/>
        <v>9.8393992486179371</v>
      </c>
      <c r="D10" s="24">
        <f t="shared" si="0"/>
        <v>10.514986929574112</v>
      </c>
      <c r="E10" s="24">
        <f t="shared" si="0"/>
        <v>10.836351856908461</v>
      </c>
      <c r="F10" s="24">
        <f t="shared" si="0"/>
        <v>11.214016957783723</v>
      </c>
      <c r="G10" s="24">
        <f t="shared" si="0"/>
        <v>12.502687062754958</v>
      </c>
      <c r="H10" s="24">
        <f t="shared" si="0"/>
        <v>13.645325279015445</v>
      </c>
      <c r="I10" s="24">
        <f t="shared" si="0"/>
        <v>14.635625482556319</v>
      </c>
      <c r="J10" s="24">
        <f t="shared" si="0"/>
        <v>14.370251007477847</v>
      </c>
      <c r="K10" s="24">
        <f t="shared" si="0"/>
        <v>13.782202754431813</v>
      </c>
      <c r="L10" s="24">
        <f t="shared" si="0"/>
        <v>14.324926302886318</v>
      </c>
      <c r="M10" s="24">
        <f t="shared" si="0"/>
        <v>15.074005333987698</v>
      </c>
      <c r="N10" s="24">
        <f t="shared" si="0"/>
        <v>15.594377729401343</v>
      </c>
      <c r="O10" s="24">
        <f t="shared" si="0"/>
        <v>16.025718638807746</v>
      </c>
      <c r="P10" s="24">
        <f t="shared" si="0"/>
        <v>16.365458347330971</v>
      </c>
      <c r="Q10" s="24">
        <f t="shared" si="0"/>
        <v>16.22784923983675</v>
      </c>
      <c r="R10" s="24">
        <f t="shared" si="0"/>
        <v>16.597097118515702</v>
      </c>
      <c r="S10" s="24">
        <f t="shared" si="0"/>
        <v>17.040127000936206</v>
      </c>
      <c r="T10" s="24">
        <f t="shared" si="0"/>
        <v>18.176982303392631</v>
      </c>
      <c r="U10" s="24">
        <f t="shared" si="0"/>
        <v>19.165121040279857</v>
      </c>
      <c r="V10" s="24">
        <f t="shared" si="0"/>
        <v>18.754465780000416</v>
      </c>
      <c r="W10" s="24">
        <f t="shared" si="0"/>
        <v>19.924155449429218</v>
      </c>
      <c r="X10" s="24">
        <f t="shared" si="0"/>
        <v>21.621095716215557</v>
      </c>
    </row>
    <row r="11" spans="1:24" x14ac:dyDescent="0.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x14ac:dyDescent="0.2">
      <c r="A12" s="26" t="s">
        <v>36</v>
      </c>
      <c r="B12" s="18" t="s">
        <v>47</v>
      </c>
      <c r="C12" s="18" t="s">
        <v>47</v>
      </c>
      <c r="D12" s="18" t="s">
        <v>47</v>
      </c>
      <c r="E12" s="18" t="s">
        <v>47</v>
      </c>
      <c r="F12" s="18" t="s">
        <v>47</v>
      </c>
      <c r="G12" s="18" t="s">
        <v>47</v>
      </c>
      <c r="H12" s="18" t="s">
        <v>47</v>
      </c>
      <c r="I12" s="18" t="s">
        <v>47</v>
      </c>
      <c r="J12" s="18" t="s">
        <v>47</v>
      </c>
      <c r="K12" s="18" t="s">
        <v>47</v>
      </c>
      <c r="L12" s="18" t="s">
        <v>47</v>
      </c>
      <c r="M12" s="18" t="s">
        <v>47</v>
      </c>
      <c r="N12" s="18" t="s">
        <v>47</v>
      </c>
      <c r="O12" s="18" t="s">
        <v>47</v>
      </c>
      <c r="P12" s="18" t="s">
        <v>47</v>
      </c>
      <c r="Q12" s="18" t="s">
        <v>47</v>
      </c>
      <c r="R12" s="18" t="s">
        <v>47</v>
      </c>
      <c r="S12" s="18" t="s">
        <v>47</v>
      </c>
      <c r="T12" s="18" t="s">
        <v>47</v>
      </c>
      <c r="U12" s="18" t="s">
        <v>47</v>
      </c>
      <c r="V12" s="18" t="s">
        <v>47</v>
      </c>
      <c r="W12" s="18" t="s">
        <v>47</v>
      </c>
    </row>
    <row r="13" spans="1:24" x14ac:dyDescent="0.2">
      <c r="A13" s="27" t="s">
        <v>61</v>
      </c>
      <c r="B13" s="25" t="s">
        <v>47</v>
      </c>
      <c r="C13" s="25" t="s">
        <v>47</v>
      </c>
      <c r="D13" s="25" t="s">
        <v>47</v>
      </c>
      <c r="E13" s="25" t="s">
        <v>47</v>
      </c>
      <c r="F13" s="25" t="s">
        <v>47</v>
      </c>
      <c r="G13" s="25" t="s">
        <v>47</v>
      </c>
      <c r="H13" s="25" t="s">
        <v>47</v>
      </c>
      <c r="I13" s="25" t="s">
        <v>47</v>
      </c>
      <c r="J13" s="25" t="s">
        <v>47</v>
      </c>
      <c r="K13" s="25" t="s">
        <v>47</v>
      </c>
      <c r="L13" s="25" t="s">
        <v>47</v>
      </c>
      <c r="M13" s="25" t="s">
        <v>47</v>
      </c>
      <c r="N13" s="25" t="s">
        <v>47</v>
      </c>
      <c r="O13" s="25" t="s">
        <v>47</v>
      </c>
      <c r="P13" s="25" t="s">
        <v>47</v>
      </c>
      <c r="Q13" s="25" t="s">
        <v>47</v>
      </c>
      <c r="R13" s="25" t="s">
        <v>47</v>
      </c>
      <c r="S13" s="25" t="s">
        <v>47</v>
      </c>
      <c r="T13" s="25" t="s">
        <v>47</v>
      </c>
      <c r="U13" s="25" t="s">
        <v>47</v>
      </c>
      <c r="V13" s="25" t="s">
        <v>47</v>
      </c>
      <c r="W13" s="25" t="s">
        <v>47</v>
      </c>
    </row>
    <row r="15" spans="1:24" x14ac:dyDescent="0.2">
      <c r="A15" s="28" t="s">
        <v>37</v>
      </c>
    </row>
    <row r="36" spans="1:25" ht="15" x14ac:dyDescent="0.25">
      <c r="A36" s="91" t="s">
        <v>62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</row>
    <row r="37" spans="1:25" ht="15" x14ac:dyDescent="0.25">
      <c r="A37" s="94"/>
      <c r="B37" s="92">
        <v>2000</v>
      </c>
      <c r="C37" s="21">
        <v>2001</v>
      </c>
      <c r="D37" s="21">
        <v>2002</v>
      </c>
      <c r="E37" s="21">
        <v>2003</v>
      </c>
      <c r="F37" s="21">
        <v>2004</v>
      </c>
      <c r="G37" s="21">
        <v>2005</v>
      </c>
      <c r="H37" s="21">
        <v>2006</v>
      </c>
      <c r="I37" s="21">
        <v>2007</v>
      </c>
      <c r="J37" s="21">
        <v>2008</v>
      </c>
      <c r="K37" s="21">
        <v>2009</v>
      </c>
      <c r="L37" s="21">
        <v>2010</v>
      </c>
      <c r="M37" s="21">
        <v>2011</v>
      </c>
      <c r="N37" s="21" t="s">
        <v>32</v>
      </c>
      <c r="O37" s="21">
        <v>2013</v>
      </c>
      <c r="P37" s="21">
        <v>2014</v>
      </c>
      <c r="Q37" s="21">
        <v>2015</v>
      </c>
      <c r="R37" s="21">
        <v>2016</v>
      </c>
      <c r="S37" s="21">
        <v>2017</v>
      </c>
      <c r="T37" s="21">
        <v>2018</v>
      </c>
      <c r="U37" s="21">
        <v>2019</v>
      </c>
      <c r="V37" s="21">
        <v>2020</v>
      </c>
      <c r="W37" s="21">
        <v>2021</v>
      </c>
      <c r="X37" s="21">
        <v>2022</v>
      </c>
      <c r="Y37" s="83"/>
    </row>
    <row r="38" spans="1:25" x14ac:dyDescent="0.2">
      <c r="A38" s="93" t="s">
        <v>33</v>
      </c>
      <c r="B38" s="89">
        <f t="shared" ref="B38:W41" si="1">B6/B$10</f>
        <v>0.2996675321038732</v>
      </c>
      <c r="C38" s="89">
        <f t="shared" si="1"/>
        <v>0.290990139742345</v>
      </c>
      <c r="D38" s="89">
        <f t="shared" si="1"/>
        <v>0.2851287044505304</v>
      </c>
      <c r="E38" s="89">
        <f t="shared" si="1"/>
        <v>0.28664628884856036</v>
      </c>
      <c r="F38" s="89">
        <f t="shared" si="1"/>
        <v>0.30481797655051013</v>
      </c>
      <c r="G38" s="89">
        <f t="shared" si="1"/>
        <v>0.30801923511849566</v>
      </c>
      <c r="H38" s="89">
        <f t="shared" si="1"/>
        <v>0.29699780834644335</v>
      </c>
      <c r="I38" s="89">
        <f t="shared" si="1"/>
        <v>0.27367992377262468</v>
      </c>
      <c r="J38" s="89">
        <f t="shared" si="1"/>
        <v>0.28287554786422797</v>
      </c>
      <c r="K38" s="89">
        <f t="shared" si="1"/>
        <v>0.27940142250949118</v>
      </c>
      <c r="L38" s="89">
        <f t="shared" si="1"/>
        <v>0.29236967440168993</v>
      </c>
      <c r="M38" s="89">
        <f t="shared" si="1"/>
        <v>0.2977115072457977</v>
      </c>
      <c r="N38" s="89">
        <f t="shared" si="1"/>
        <v>0.2989383757897579</v>
      </c>
      <c r="O38" s="89">
        <f t="shared" si="1"/>
        <v>0.29342968337951331</v>
      </c>
      <c r="P38" s="89">
        <f t="shared" si="1"/>
        <v>0.2714636862011402</v>
      </c>
      <c r="Q38" s="89">
        <f t="shared" si="1"/>
        <v>0.25915529359839651</v>
      </c>
      <c r="R38" s="89">
        <f t="shared" si="1"/>
        <v>0.24915246613560779</v>
      </c>
      <c r="S38" s="89">
        <f t="shared" si="1"/>
        <v>0.24356970594005806</v>
      </c>
      <c r="T38" s="89">
        <f t="shared" si="1"/>
        <v>0.25426913313419341</v>
      </c>
      <c r="U38" s="89">
        <f t="shared" si="1"/>
        <v>0.26774407368817005</v>
      </c>
      <c r="V38" s="89">
        <f t="shared" si="1"/>
        <v>0.26721394279042909</v>
      </c>
      <c r="W38" s="89">
        <f t="shared" si="1"/>
        <v>0.26755646414100731</v>
      </c>
      <c r="X38" s="89">
        <f>X6/X$10</f>
        <v>0.25425767930051607</v>
      </c>
      <c r="Y38" s="83"/>
    </row>
    <row r="39" spans="1:25" x14ac:dyDescent="0.2">
      <c r="A39" s="20" t="s">
        <v>19</v>
      </c>
      <c r="B39" s="89">
        <f t="shared" si="1"/>
        <v>0.29550709291706839</v>
      </c>
      <c r="C39" s="89">
        <f t="shared" si="1"/>
        <v>0.30146505766517895</v>
      </c>
      <c r="D39" s="89">
        <f t="shared" si="1"/>
        <v>0.30450747128006611</v>
      </c>
      <c r="E39" s="89">
        <f t="shared" si="1"/>
        <v>0.31970983734812941</v>
      </c>
      <c r="F39" s="89">
        <f t="shared" si="1"/>
        <v>0.31899399741480716</v>
      </c>
      <c r="G39" s="89">
        <f t="shared" si="1"/>
        <v>0.31472284918350979</v>
      </c>
      <c r="H39" s="89">
        <f t="shared" si="1"/>
        <v>0.30648385479834322</v>
      </c>
      <c r="I39" s="89">
        <f t="shared" si="1"/>
        <v>0.3003862603447453</v>
      </c>
      <c r="J39" s="89">
        <f t="shared" si="1"/>
        <v>0.31956446661261639</v>
      </c>
      <c r="K39" s="89">
        <f t="shared" si="1"/>
        <v>0.35182865019331439</v>
      </c>
      <c r="L39" s="89">
        <f t="shared" si="1"/>
        <v>0.35138749547716747</v>
      </c>
      <c r="M39" s="89">
        <f t="shared" si="1"/>
        <v>0.35109144571278483</v>
      </c>
      <c r="N39" s="89">
        <f t="shared" si="1"/>
        <v>0.34840640644991305</v>
      </c>
      <c r="O39" s="89">
        <f t="shared" si="1"/>
        <v>0.34681116587985505</v>
      </c>
      <c r="P39" s="89">
        <f t="shared" si="1"/>
        <v>0.34818489919313739</v>
      </c>
      <c r="Q39" s="89">
        <f t="shared" si="1"/>
        <v>0.36059957375479762</v>
      </c>
      <c r="R39" s="89">
        <f t="shared" si="1"/>
        <v>0.36189294198965516</v>
      </c>
      <c r="S39" s="89">
        <f t="shared" si="1"/>
        <v>0.35884732766617522</v>
      </c>
      <c r="T39" s="89">
        <f t="shared" si="1"/>
        <v>0.34174152116715006</v>
      </c>
      <c r="U39" s="89">
        <f t="shared" si="1"/>
        <v>0.32644840118821689</v>
      </c>
      <c r="V39" s="89">
        <f t="shared" si="1"/>
        <v>0.33451898407180714</v>
      </c>
      <c r="W39" s="89">
        <f t="shared" si="1"/>
        <v>0.32951789063241776</v>
      </c>
      <c r="X39" s="89">
        <f t="shared" ref="X39:X41" si="2">X7/X$10</f>
        <v>0.3268021666679774</v>
      </c>
      <c r="Y39" s="83"/>
    </row>
    <row r="40" spans="1:25" x14ac:dyDescent="0.2">
      <c r="A40" s="20" t="s">
        <v>34</v>
      </c>
      <c r="B40" s="89">
        <f t="shared" si="1"/>
        <v>0.40470031789474092</v>
      </c>
      <c r="C40" s="89">
        <f t="shared" si="1"/>
        <v>0.4074160475775857</v>
      </c>
      <c r="D40" s="89">
        <f t="shared" si="1"/>
        <v>0.4102321268833744</v>
      </c>
      <c r="E40" s="89">
        <f t="shared" si="1"/>
        <v>0.39351083172255358</v>
      </c>
      <c r="F40" s="89">
        <f t="shared" si="1"/>
        <v>0.37606244811016504</v>
      </c>
      <c r="G40" s="89">
        <f t="shared" si="1"/>
        <v>0.37713907168143984</v>
      </c>
      <c r="H40" s="89">
        <f t="shared" si="1"/>
        <v>0.39640876714537371</v>
      </c>
      <c r="I40" s="89">
        <f t="shared" si="1"/>
        <v>0.42582565776063719</v>
      </c>
      <c r="J40" s="89">
        <f t="shared" si="1"/>
        <v>0.3974431413738635</v>
      </c>
      <c r="K40" s="89">
        <f t="shared" si="1"/>
        <v>0.36864620982991114</v>
      </c>
      <c r="L40" s="89">
        <f t="shared" si="1"/>
        <v>0.35611686837399742</v>
      </c>
      <c r="M40" s="89">
        <f t="shared" si="1"/>
        <v>0.35107210279542311</v>
      </c>
      <c r="N40" s="89">
        <f t="shared" si="1"/>
        <v>0.35252976472164649</v>
      </c>
      <c r="O40" s="89">
        <f t="shared" si="1"/>
        <v>0.35963378764865744</v>
      </c>
      <c r="P40" s="89">
        <f t="shared" si="1"/>
        <v>0.38022478258097597</v>
      </c>
      <c r="Q40" s="89">
        <f t="shared" si="1"/>
        <v>0.38011333602003494</v>
      </c>
      <c r="R40" s="89">
        <f t="shared" si="1"/>
        <v>0.38882307331561511</v>
      </c>
      <c r="S40" s="89">
        <f t="shared" si="1"/>
        <v>0.39745219936996834</v>
      </c>
      <c r="T40" s="89">
        <f t="shared" si="1"/>
        <v>0.4038641378129138</v>
      </c>
      <c r="U40" s="89">
        <f t="shared" si="1"/>
        <v>0.40568621952004202</v>
      </c>
      <c r="V40" s="89">
        <f t="shared" si="1"/>
        <v>0.39814730748144417</v>
      </c>
      <c r="W40" s="89">
        <f t="shared" si="1"/>
        <v>0.40280476693658707</v>
      </c>
      <c r="X40" s="89">
        <f t="shared" si="2"/>
        <v>0.41881760880846047</v>
      </c>
      <c r="Y40" s="83"/>
    </row>
    <row r="41" spans="1:25" x14ac:dyDescent="0.2">
      <c r="A41" s="20" t="s">
        <v>56</v>
      </c>
      <c r="B41" s="89">
        <f t="shared" si="1"/>
        <v>1.2505708431754162E-4</v>
      </c>
      <c r="C41" s="89">
        <f t="shared" si="1"/>
        <v>1.2875501489029097E-4</v>
      </c>
      <c r="D41" s="89">
        <f t="shared" si="1"/>
        <v>1.3169738602898486E-4</v>
      </c>
      <c r="E41" s="89">
        <f t="shared" si="1"/>
        <v>1.3304208075647631E-4</v>
      </c>
      <c r="F41" s="89">
        <f t="shared" si="1"/>
        <v>1.2557792451776105E-4</v>
      </c>
      <c r="G41" s="89">
        <f t="shared" si="1"/>
        <v>1.1884401655465327E-4</v>
      </c>
      <c r="H41" s="89">
        <f t="shared" si="1"/>
        <v>1.0956970983967152E-4</v>
      </c>
      <c r="I41" s="89">
        <f t="shared" si="1"/>
        <v>1.0815812199281523E-4</v>
      </c>
      <c r="J41" s="89">
        <f t="shared" si="1"/>
        <v>1.1684414929218618E-4</v>
      </c>
      <c r="K41" s="89">
        <f t="shared" si="1"/>
        <v>1.2371746728326901E-4</v>
      </c>
      <c r="L41" s="89">
        <f t="shared" si="1"/>
        <v>1.2596174714517508E-4</v>
      </c>
      <c r="M41" s="89">
        <f t="shared" si="1"/>
        <v>1.2494424599439327E-4</v>
      </c>
      <c r="N41" s="89">
        <f t="shared" si="1"/>
        <v>1.2545303868244633E-4</v>
      </c>
      <c r="O41" s="89">
        <f t="shared" si="1"/>
        <v>1.2536309197415523E-4</v>
      </c>
      <c r="P41" s="89">
        <f t="shared" si="1"/>
        <v>1.2663202474640697E-4</v>
      </c>
      <c r="Q41" s="89">
        <f t="shared" si="1"/>
        <v>1.3179662677100751E-4</v>
      </c>
      <c r="R41" s="89">
        <f t="shared" si="1"/>
        <v>1.315185591218473E-4</v>
      </c>
      <c r="S41" s="89">
        <f t="shared" si="1"/>
        <v>1.3076702379820844E-4</v>
      </c>
      <c r="T41" s="89">
        <f t="shared" si="1"/>
        <v>1.2520788574278197E-4</v>
      </c>
      <c r="U41" s="89">
        <f t="shared" si="1"/>
        <v>1.2130560357107419E-4</v>
      </c>
      <c r="V41" s="89">
        <f t="shared" si="1"/>
        <v>1.197656563195931E-4</v>
      </c>
      <c r="W41" s="89">
        <f t="shared" si="1"/>
        <v>1.2087828998794508E-4</v>
      </c>
      <c r="X41" s="89">
        <f t="shared" si="2"/>
        <v>1.225452230459589E-4</v>
      </c>
      <c r="Y41" s="83"/>
    </row>
    <row r="42" spans="1:25" ht="15" x14ac:dyDescent="0.25">
      <c r="A42" s="23" t="s">
        <v>35</v>
      </c>
      <c r="B42" s="90">
        <f t="shared" ref="B42:X42" si="3">SUM(B38:B41)</f>
        <v>1</v>
      </c>
      <c r="C42" s="90">
        <f t="shared" si="3"/>
        <v>1</v>
      </c>
      <c r="D42" s="90">
        <f t="shared" si="3"/>
        <v>1</v>
      </c>
      <c r="E42" s="90">
        <f t="shared" si="3"/>
        <v>0.99999999999999989</v>
      </c>
      <c r="F42" s="90">
        <f t="shared" si="3"/>
        <v>1</v>
      </c>
      <c r="G42" s="90">
        <f t="shared" si="3"/>
        <v>0.99999999999999989</v>
      </c>
      <c r="H42" s="90">
        <f t="shared" si="3"/>
        <v>1</v>
      </c>
      <c r="I42" s="90">
        <f t="shared" si="3"/>
        <v>1</v>
      </c>
      <c r="J42" s="90">
        <f t="shared" si="3"/>
        <v>1</v>
      </c>
      <c r="K42" s="90">
        <f t="shared" si="3"/>
        <v>0.99999999999999989</v>
      </c>
      <c r="L42" s="90">
        <f t="shared" si="3"/>
        <v>1</v>
      </c>
      <c r="M42" s="90">
        <f t="shared" si="3"/>
        <v>1</v>
      </c>
      <c r="N42" s="90">
        <f t="shared" si="3"/>
        <v>1</v>
      </c>
      <c r="O42" s="90">
        <f t="shared" si="3"/>
        <v>1</v>
      </c>
      <c r="P42" s="90">
        <f t="shared" si="3"/>
        <v>1</v>
      </c>
      <c r="Q42" s="90">
        <f t="shared" si="3"/>
        <v>1</v>
      </c>
      <c r="R42" s="90">
        <f t="shared" si="3"/>
        <v>0.99999999999999989</v>
      </c>
      <c r="S42" s="90">
        <f t="shared" si="3"/>
        <v>0.99999999999999989</v>
      </c>
      <c r="T42" s="90">
        <f t="shared" si="3"/>
        <v>1</v>
      </c>
      <c r="U42" s="90">
        <f t="shared" si="3"/>
        <v>1</v>
      </c>
      <c r="V42" s="90">
        <f t="shared" si="3"/>
        <v>0.99999999999999989</v>
      </c>
      <c r="W42" s="90">
        <f t="shared" si="3"/>
        <v>1</v>
      </c>
      <c r="X42" s="90">
        <f t="shared" si="3"/>
        <v>1</v>
      </c>
      <c r="Y42" s="86"/>
    </row>
    <row r="43" spans="1:25" x14ac:dyDescent="0.2">
      <c r="A43" s="83"/>
      <c r="B43" s="84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</row>
    <row r="44" spans="1:25" x14ac:dyDescent="0.2">
      <c r="A44" s="83"/>
      <c r="B44" s="84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</row>
    <row r="45" spans="1:25" x14ac:dyDescent="0.2">
      <c r="A45" s="83"/>
      <c r="B45" s="85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</row>
    <row r="46" spans="1:25" x14ac:dyDescent="0.2">
      <c r="A46" s="83"/>
      <c r="B46" s="85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</row>
    <row r="47" spans="1:25" x14ac:dyDescent="0.2">
      <c r="B47" s="25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</row>
    <row r="48" spans="1:25" x14ac:dyDescent="0.2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2:25" x14ac:dyDescent="0.2"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3"/>
    </row>
    <row r="50" spans="2:25" x14ac:dyDescent="0.2">
      <c r="B50" s="84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</row>
    <row r="51" spans="2:25" x14ac:dyDescent="0.2">
      <c r="B51" s="84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</row>
    <row r="52" spans="2:25" x14ac:dyDescent="0.2">
      <c r="B52" s="84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</row>
    <row r="53" spans="2:25" x14ac:dyDescent="0.2"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</row>
    <row r="54" spans="2:25" x14ac:dyDescent="0.2"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</row>
    <row r="55" spans="2:25" x14ac:dyDescent="0.2">
      <c r="B55" s="2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</row>
    <row r="63" spans="2:25" x14ac:dyDescent="0.2"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</row>
    <row r="64" spans="2:25" x14ac:dyDescent="0.2"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</row>
    <row r="65" spans="3:25" x14ac:dyDescent="0.2"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</row>
    <row r="66" spans="3:25" x14ac:dyDescent="0.2"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261D-E82E-42D2-A590-78742C5932E0}">
  <dimension ref="A1:I6"/>
  <sheetViews>
    <sheetView showGridLines="0" workbookViewId="0">
      <selection activeCell="C12" sqref="C12"/>
    </sheetView>
  </sheetViews>
  <sheetFormatPr baseColWidth="10" defaultRowHeight="14.25" x14ac:dyDescent="0.2"/>
  <cols>
    <col min="1" max="1" width="19.125" customWidth="1"/>
  </cols>
  <sheetData>
    <row r="1" spans="1:9" x14ac:dyDescent="0.2">
      <c r="A1">
        <v>2022</v>
      </c>
    </row>
    <row r="2" spans="1:9" s="96" customFormat="1" ht="42.75" x14ac:dyDescent="0.2">
      <c r="A2" s="97" t="s">
        <v>63</v>
      </c>
      <c r="B2" s="97" t="s">
        <v>65</v>
      </c>
      <c r="C2" s="97" t="s">
        <v>73</v>
      </c>
      <c r="D2" s="97" t="s">
        <v>66</v>
      </c>
      <c r="E2" s="97" t="s">
        <v>67</v>
      </c>
      <c r="F2" s="97" t="s">
        <v>68</v>
      </c>
      <c r="G2" s="97" t="s">
        <v>27</v>
      </c>
      <c r="H2" s="97" t="s">
        <v>69</v>
      </c>
    </row>
    <row r="3" spans="1:9" x14ac:dyDescent="0.2">
      <c r="A3" s="98" t="s">
        <v>64</v>
      </c>
      <c r="B3" s="99">
        <v>3044.8</v>
      </c>
      <c r="C3" s="99" t="s">
        <v>74</v>
      </c>
      <c r="D3" s="99">
        <v>1268.7</v>
      </c>
      <c r="E3" s="99">
        <v>1283</v>
      </c>
      <c r="F3" s="99">
        <v>40.1</v>
      </c>
      <c r="G3" s="99">
        <v>638.1</v>
      </c>
      <c r="H3" s="99">
        <v>529.4</v>
      </c>
      <c r="I3" s="95"/>
    </row>
    <row r="4" spans="1:9" ht="28.5" x14ac:dyDescent="0.2">
      <c r="A4" s="97" t="s">
        <v>70</v>
      </c>
      <c r="B4" s="99">
        <v>5602</v>
      </c>
      <c r="C4" s="99">
        <v>5602</v>
      </c>
      <c r="D4" s="99">
        <v>4030</v>
      </c>
      <c r="E4" s="98"/>
      <c r="F4" s="98"/>
      <c r="G4" s="99">
        <v>4030</v>
      </c>
      <c r="H4" s="98"/>
    </row>
    <row r="5" spans="1:9" ht="57" x14ac:dyDescent="0.2">
      <c r="A5" s="97" t="s">
        <v>71</v>
      </c>
      <c r="B5" s="99">
        <v>1963.2</v>
      </c>
      <c r="C5" s="99">
        <v>1765.9</v>
      </c>
      <c r="D5" s="98">
        <v>831</v>
      </c>
      <c r="E5" s="98">
        <v>822.5</v>
      </c>
      <c r="F5" s="98">
        <v>19.100000000000001</v>
      </c>
      <c r="G5" s="98">
        <v>612.79999999999995</v>
      </c>
      <c r="H5" s="98">
        <v>98.6</v>
      </c>
    </row>
    <row r="6" spans="1:9" x14ac:dyDescent="0.2">
      <c r="A6" s="97" t="s">
        <v>72</v>
      </c>
      <c r="B6" s="99">
        <v>1717</v>
      </c>
      <c r="C6" s="99">
        <v>1361.6</v>
      </c>
      <c r="D6" s="99">
        <v>1030</v>
      </c>
      <c r="E6" s="99">
        <v>1030</v>
      </c>
      <c r="F6" s="98"/>
      <c r="G6" s="99">
        <v>1030</v>
      </c>
      <c r="H6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Tableau 1</vt:lpstr>
      <vt:lpstr>Tableau 2</vt:lpstr>
      <vt:lpstr>Graph 1</vt:lpstr>
      <vt:lpstr>Graph 2</vt:lpstr>
      <vt:lpstr>Graph 3</vt:lpstr>
      <vt:lpstr>Feuil1</vt:lpstr>
      <vt:lpstr>'Graph 2'!estimation_2020_table1_juin2021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19 : La production et le recyclage des déchets en 2020 et 2021 en France – Synthèse des connaissances en 2023</dc:title>
  <dc:subject>Bilan environnemental 2024</dc:subject>
  <dc:creator>SDES</dc:creator>
  <cp:keywords>déchet, économie circulaire, recyclage des déchets, ressource naturelle, acteur public</cp:keywords>
  <cp:lastModifiedBy>THIRIAT Sébastien</cp:lastModifiedBy>
  <dcterms:created xsi:type="dcterms:W3CDTF">2020-12-11T14:10:22Z</dcterms:created>
  <dcterms:modified xsi:type="dcterms:W3CDTF">2025-02-05T13:13:02Z</dcterms:modified>
</cp:coreProperties>
</file>