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an" sheetId="1" state="visible" r:id="rId2"/>
    <sheet name="Media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<sst xmlns="http://schemas.openxmlformats.org/spreadsheetml/2006/main" count="2394" uniqueCount="34">
  <si>
    <t xml:space="preserve">Country</t>
  </si>
  <si>
    <t xml:space="preserve">Year</t>
  </si>
  <si>
    <t xml:space="preserve">Debt-to-GDP</t>
  </si>
  <si>
    <t xml:space="preserve">Growth rate </t>
  </si>
  <si>
    <t xml:space="preserve">Debt category</t>
  </si>
  <si>
    <t xml:space="preserve">Australia</t>
  </si>
  <si>
    <t xml:space="preserve">Austria</t>
  </si>
  <si>
    <t xml:space="preserve">Belgium</t>
  </si>
  <si>
    <t xml:space="preserve">Canada</t>
  </si>
  <si>
    <t xml:space="preserve">Denmark</t>
  </si>
  <si>
    <t xml:space="preserve">Finland</t>
  </si>
  <si>
    <t xml:space="preserve">France</t>
  </si>
  <si>
    <t xml:space="preserve">Germany</t>
  </si>
  <si>
    <t xml:space="preserve">Greece</t>
  </si>
  <si>
    <t xml:space="preserve">Ireland</t>
  </si>
  <si>
    <t xml:space="preserve">Italy</t>
  </si>
  <si>
    <t xml:space="preserve">Japan</t>
  </si>
  <si>
    <t xml:space="preserve">Netherlands</t>
  </si>
  <si>
    <t xml:space="preserve">New Zealand</t>
  </si>
  <si>
    <t xml:space="preserve">Norway</t>
  </si>
  <si>
    <t xml:space="preserve">Portugal</t>
  </si>
  <si>
    <t xml:space="preserve">Spain</t>
  </si>
  <si>
    <t xml:space="preserve">Sweden</t>
  </si>
  <si>
    <t xml:space="preserve">UK</t>
  </si>
  <si>
    <t xml:space="preserve">US</t>
  </si>
  <si>
    <t xml:space="preserve">Herndon, Ash and Pollin results</t>
  </si>
  <si>
    <t xml:space="preserve">Public debt-to-GDP category</t>
  </si>
  <si>
    <t xml:space="preserve">&lt;30%</t>
  </si>
  <si>
    <t xml:space="preserve">30-60%</t>
  </si>
  <si>
    <t xml:space="preserve">60-90%</t>
  </si>
  <si>
    <r>
      <rPr>
        <b val="true"/>
        <sz val="11"/>
        <rFont val="Calibri"/>
        <family val="2"/>
        <charset val="1"/>
      </rPr>
      <t xml:space="preserve">≥</t>
    </r>
    <r>
      <rPr>
        <b val="true"/>
        <sz val="11"/>
        <rFont val="Book Antiqua"/>
        <family val="1"/>
        <charset val="1"/>
      </rPr>
      <t xml:space="preserve">90%</t>
    </r>
  </si>
  <si>
    <t xml:space="preserve">Country-year median growth</t>
  </si>
  <si>
    <t xml:space="preserve">Reinhart and Rogoff results</t>
  </si>
  <si>
    <t xml:space="preserve">Cross-country median growth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</si>
</sst>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\ %"/>
    <numFmt numFmtId="167" formatCode="0.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Book Antiqua"/>
      <family val="1"/>
      <charset val="1"/>
    </font>
    <font>
      <b val="true"/>
      <sz val="13"/>
      <color rgb="FF1F497D"/>
      <name val="Calibri"/>
      <family val="2"/>
      <charset val="1"/>
    </font>
    <font>
      <sz val="11"/>
      <color rgb="FFFFFFFF"/>
      <name val="Book Antiqua"/>
      <family val="1"/>
      <charset val="1"/>
    </font>
    <font>
      <b val="true"/>
      <sz val="11"/>
      <color rgb="FF000000"/>
      <name val="Book Antiqua"/>
      <family val="1"/>
      <charset val="1"/>
    </font>
    <font>
      <b val="true"/>
      <sz val="11"/>
      <name val="Book Antiqua"/>
      <family val="1"/>
      <charset val="1"/>
    </font>
    <font>
      <b val="true"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7E4BD"/>
        <bgColor rgb="FFCCCCFF"/>
      </patternFill>
    </fill>
    <fill>
      <patternFill patternType="solid">
        <fgColor rgb="FFFFFFFF"/>
        <bgColor rgb="FFFF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A7C0DE"/>
      </bottom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/>
      <bottom style="medium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1" applyFont="true" applyBorder="tru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2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3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3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3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3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Heading 2" xfId="20"/>
    <cellStyle name="Excel Built-in 40% - Accent3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A7C0DE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3.89"/>
    <col collapsed="false" customWidth="true" hidden="false" outlineLevel="0" max="2" min="2" style="1" width="5.88"/>
    <col collapsed="false" customWidth="true" hidden="false" outlineLevel="0" max="3" min="3" style="1" width="14.5"/>
    <col collapsed="false" customWidth="true" hidden="false" outlineLevel="0" max="4" min="4" style="1" width="14.62"/>
    <col collapsed="false" customWidth="true" hidden="false" outlineLevel="0" max="5" min="5" style="1" width="15.71"/>
  </cols>
  <sheetData>
    <row r="1" customFormat="false" ht="16.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3" t="s">
        <v>5</v>
      </c>
      <c r="B2" s="3" t="n">
        <v>1946</v>
      </c>
      <c r="C2" s="4" t="n">
        <v>190.419080068143</v>
      </c>
      <c r="D2" s="4" t="n">
        <v>-3.55795148247978</v>
      </c>
      <c r="E2" s="3" t="n">
        <f aca="false">LOOKUP(C2,{0,30,60,90},{1,2,3,4})</f>
        <v>4</v>
      </c>
    </row>
    <row r="3" customFormat="false" ht="13.8" hidden="false" customHeight="false" outlineLevel="0" collapsed="false">
      <c r="A3" s="3" t="s">
        <v>5</v>
      </c>
      <c r="B3" s="3" t="n">
        <v>1947</v>
      </c>
      <c r="C3" s="4" t="n">
        <v>177.321371355335</v>
      </c>
      <c r="D3" s="4" t="n">
        <v>2.45947456679709</v>
      </c>
      <c r="E3" s="3" t="n">
        <f aca="false">LOOKUP(C3,{0,30,60,90},{1,2,3,4})</f>
        <v>4</v>
      </c>
    </row>
    <row r="4" customFormat="false" ht="17.25" hidden="false" customHeight="true" outlineLevel="0" collapsed="false">
      <c r="A4" s="3" t="s">
        <v>5</v>
      </c>
      <c r="B4" s="3" t="n">
        <v>1948</v>
      </c>
      <c r="C4" s="4" t="n">
        <v>148.929810515079</v>
      </c>
      <c r="D4" s="4" t="n">
        <v>6.43753409710857</v>
      </c>
      <c r="E4" s="3" t="n">
        <f aca="false">LOOKUP(C4,{0,30,60,90},{1,2,3,4})</f>
        <v>4</v>
      </c>
    </row>
    <row r="5" customFormat="false" ht="13.8" hidden="false" customHeight="false" outlineLevel="0" collapsed="false">
      <c r="A5" s="3" t="s">
        <v>5</v>
      </c>
      <c r="B5" s="3" t="n">
        <v>1949</v>
      </c>
      <c r="C5" s="4" t="n">
        <v>125.828698553949</v>
      </c>
      <c r="D5" s="4" t="n">
        <v>6.61199384930806</v>
      </c>
      <c r="E5" s="3" t="n">
        <f aca="false">LOOKUP(C5,{0,30,60,90},{1,2,3,4})</f>
        <v>4</v>
      </c>
    </row>
    <row r="6" customFormat="false" ht="17.25" hidden="false" customHeight="true" outlineLevel="0" collapsed="false">
      <c r="A6" s="3" t="s">
        <v>5</v>
      </c>
      <c r="B6" s="3" t="n">
        <v>1950</v>
      </c>
      <c r="C6" s="4" t="n">
        <v>109.809397999623</v>
      </c>
      <c r="D6" s="4" t="n">
        <v>6.92020124184758</v>
      </c>
      <c r="E6" s="3" t="n">
        <f aca="false">LOOKUP(C6,{0,30,60,90},{1,2,3,4})</f>
        <v>4</v>
      </c>
    </row>
    <row r="7" customFormat="false" ht="13.8" hidden="false" customHeight="false" outlineLevel="0" collapsed="false">
      <c r="A7" s="3" t="s">
        <v>5</v>
      </c>
      <c r="B7" s="3" t="n">
        <v>1951</v>
      </c>
      <c r="C7" s="4" t="n">
        <v>87.0944792259533</v>
      </c>
      <c r="D7" s="4" t="n">
        <v>4.27261154812808</v>
      </c>
      <c r="E7" s="3" t="n">
        <f aca="false">LOOKUP(C7,{0,30,60,90},{1,2,3,4})</f>
        <v>3</v>
      </c>
    </row>
    <row r="8" customFormat="false" ht="13.8" hidden="false" customHeight="false" outlineLevel="0" collapsed="false">
      <c r="A8" s="3" t="s">
        <v>5</v>
      </c>
      <c r="B8" s="3" t="n">
        <v>1952</v>
      </c>
      <c r="C8" s="4" t="n">
        <v>86.0664381755866</v>
      </c>
      <c r="D8" s="4" t="n">
        <v>0.904651599574291</v>
      </c>
      <c r="E8" s="3" t="n">
        <f aca="false">LOOKUP(C8,{0,30,60,90},{1,2,3,4})</f>
        <v>3</v>
      </c>
    </row>
    <row r="9" customFormat="false" ht="13.8" hidden="false" customHeight="false" outlineLevel="0" collapsed="false">
      <c r="A9" s="3" t="s">
        <v>5</v>
      </c>
      <c r="B9" s="3" t="n">
        <v>1953</v>
      </c>
      <c r="C9" s="4" t="n">
        <v>79.8650221084478</v>
      </c>
      <c r="D9" s="4" t="n">
        <v>3.11928028540407</v>
      </c>
      <c r="E9" s="3" t="n">
        <f aca="false">LOOKUP(C9,{0,30,60,90},{1,2,3,4})</f>
        <v>3</v>
      </c>
    </row>
    <row r="10" customFormat="false" ht="13.8" hidden="false" customHeight="false" outlineLevel="0" collapsed="false">
      <c r="A10" s="3" t="s">
        <v>5</v>
      </c>
      <c r="B10" s="3" t="n">
        <v>1954</v>
      </c>
      <c r="C10" s="4" t="n">
        <v>76.8467028869713</v>
      </c>
      <c r="D10" s="4" t="n">
        <v>6.21681382650683</v>
      </c>
      <c r="E10" s="3" t="n">
        <f aca="false">LOOKUP(C10,{0,30,60,90},{1,2,3,4})</f>
        <v>3</v>
      </c>
    </row>
    <row r="11" customFormat="false" ht="13.8" hidden="false" customHeight="false" outlineLevel="0" collapsed="false">
      <c r="A11" s="3" t="s">
        <v>5</v>
      </c>
      <c r="B11" s="3" t="n">
        <v>1955</v>
      </c>
      <c r="C11" s="4" t="n">
        <v>74.980501949805</v>
      </c>
      <c r="D11" s="4" t="n">
        <v>5.46208967060355</v>
      </c>
      <c r="E11" s="3" t="n">
        <f aca="false">LOOKUP(C11,{0,30,60,90},{1,2,3,4})</f>
        <v>3</v>
      </c>
    </row>
    <row r="12" customFormat="false" ht="13.8" hidden="false" customHeight="false" outlineLevel="0" collapsed="false">
      <c r="A12" s="3" t="s">
        <v>5</v>
      </c>
      <c r="B12" s="3" t="n">
        <v>1956</v>
      </c>
      <c r="C12" s="4" t="n">
        <v>71.8182657678456</v>
      </c>
      <c r="D12" s="4" t="n">
        <v>3.44160814276697</v>
      </c>
      <c r="E12" s="3" t="n">
        <f aca="false">LOOKUP(C12,{0,30,60,90},{1,2,3,4})</f>
        <v>3</v>
      </c>
    </row>
    <row r="13" customFormat="false" ht="13.8" hidden="false" customHeight="false" outlineLevel="0" collapsed="false">
      <c r="A13" s="3" t="s">
        <v>5</v>
      </c>
      <c r="B13" s="3" t="n">
        <v>1957</v>
      </c>
      <c r="C13" s="4" t="n">
        <v>67.7237634682277</v>
      </c>
      <c r="D13" s="4" t="n">
        <v>2.00301165719032</v>
      </c>
      <c r="E13" s="3" t="n">
        <f aca="false">LOOKUP(C13,{0,30,60,90},{1,2,3,4})</f>
        <v>3</v>
      </c>
    </row>
    <row r="14" customFormat="false" ht="13.8" hidden="false" customHeight="false" outlineLevel="0" collapsed="false">
      <c r="A14" s="3" t="s">
        <v>5</v>
      </c>
      <c r="B14" s="3" t="n">
        <v>1958</v>
      </c>
      <c r="C14" s="4" t="n">
        <v>66.0497512437811</v>
      </c>
      <c r="D14" s="4" t="n">
        <v>4.80293215571987</v>
      </c>
      <c r="E14" s="3" t="n">
        <f aca="false">LOOKUP(C14,{0,30,60,90},{1,2,3,4})</f>
        <v>3</v>
      </c>
    </row>
    <row r="15" customFormat="false" ht="13.8" hidden="false" customHeight="false" outlineLevel="0" collapsed="false">
      <c r="A15" s="3" t="s">
        <v>5</v>
      </c>
      <c r="B15" s="3" t="n">
        <v>1959</v>
      </c>
      <c r="C15" s="4" t="n">
        <v>62.3884514435696</v>
      </c>
      <c r="D15" s="4" t="n">
        <v>6.15657369066556</v>
      </c>
      <c r="E15" s="3" t="n">
        <f aca="false">LOOKUP(C15,{0,30,60,90},{1,2,3,4})</f>
        <v>3</v>
      </c>
    </row>
    <row r="16" customFormat="false" ht="13.8" hidden="false" customHeight="false" outlineLevel="0" collapsed="false">
      <c r="A16" s="3" t="s">
        <v>5</v>
      </c>
      <c r="B16" s="3" t="n">
        <v>1960</v>
      </c>
      <c r="C16" s="4" t="n">
        <v>48.3363802559415</v>
      </c>
      <c r="D16" s="4" t="n">
        <v>4.19121263769575</v>
      </c>
      <c r="E16" s="3" t="n">
        <f aca="false">LOOKUP(C16,{0,30,60,90},{1,2,3,4})</f>
        <v>2</v>
      </c>
    </row>
    <row r="17" customFormat="false" ht="13.8" hidden="false" customHeight="false" outlineLevel="0" collapsed="false">
      <c r="A17" s="3" t="s">
        <v>5</v>
      </c>
      <c r="B17" s="3" t="n">
        <v>1961</v>
      </c>
      <c r="C17" s="4" t="n">
        <v>49.3781138268566</v>
      </c>
      <c r="D17" s="4" t="n">
        <v>0.689465883515394</v>
      </c>
      <c r="E17" s="3" t="n">
        <f aca="false">LOOKUP(C17,{0,30,60,90},{1,2,3,4})</f>
        <v>2</v>
      </c>
    </row>
    <row r="18" customFormat="false" ht="13.8" hidden="false" customHeight="false" outlineLevel="0" collapsed="false">
      <c r="A18" s="3" t="s">
        <v>5</v>
      </c>
      <c r="B18" s="3" t="n">
        <v>1962</v>
      </c>
      <c r="C18" s="4" t="n">
        <v>50.3307607497244</v>
      </c>
      <c r="D18" s="4" t="n">
        <v>6.24884149466269</v>
      </c>
      <c r="E18" s="3" t="n">
        <f aca="false">LOOKUP(C18,{0,30,60,90},{1,2,3,4})</f>
        <v>2</v>
      </c>
    </row>
    <row r="19" customFormat="false" ht="13.8" hidden="false" customHeight="false" outlineLevel="0" collapsed="false">
      <c r="A19" s="3" t="s">
        <v>5</v>
      </c>
      <c r="B19" s="3" t="n">
        <v>1963</v>
      </c>
      <c r="C19" s="4" t="n">
        <v>47.5875309452837</v>
      </c>
      <c r="D19" s="4" t="n">
        <v>6.12556955789991</v>
      </c>
      <c r="E19" s="3" t="n">
        <f aca="false">LOOKUP(C19,{0,30,60,90},{1,2,3,4})</f>
        <v>2</v>
      </c>
    </row>
    <row r="20" customFormat="false" ht="13.8" hidden="false" customHeight="false" outlineLevel="0" collapsed="false">
      <c r="A20" s="3" t="s">
        <v>5</v>
      </c>
      <c r="B20" s="3" t="n">
        <v>1964</v>
      </c>
      <c r="C20" s="4" t="n">
        <v>45.0115260488705</v>
      </c>
      <c r="D20" s="4" t="n">
        <v>6.84149961803642</v>
      </c>
      <c r="E20" s="3" t="n">
        <f aca="false">LOOKUP(C20,{0,30,60,90},{1,2,3,4})</f>
        <v>2</v>
      </c>
    </row>
    <row r="21" customFormat="false" ht="13.8" hidden="false" customHeight="false" outlineLevel="0" collapsed="false">
      <c r="A21" s="3" t="s">
        <v>5</v>
      </c>
      <c r="B21" s="3" t="n">
        <v>1965</v>
      </c>
      <c r="C21" s="4" t="n">
        <v>43.7390374331551</v>
      </c>
      <c r="D21" s="4" t="n">
        <v>5.10734197378901</v>
      </c>
      <c r="E21" s="3" t="n">
        <f aca="false">LOOKUP(C21,{0,30,60,90},{1,2,3,4})</f>
        <v>2</v>
      </c>
    </row>
    <row r="22" customFormat="false" ht="13.8" hidden="false" customHeight="false" outlineLevel="0" collapsed="false">
      <c r="A22" s="3" t="s">
        <v>5</v>
      </c>
      <c r="B22" s="3" t="n">
        <v>1966</v>
      </c>
      <c r="C22" s="4" t="n">
        <v>42.4812330298674</v>
      </c>
      <c r="D22" s="4" t="n">
        <v>2.78306395363856</v>
      </c>
      <c r="E22" s="3" t="n">
        <f aca="false">LOOKUP(C22,{0,30,60,90},{1,2,3,4})</f>
        <v>2</v>
      </c>
    </row>
    <row r="23" customFormat="false" ht="13.8" hidden="false" customHeight="false" outlineLevel="0" collapsed="false">
      <c r="A23" s="3" t="s">
        <v>5</v>
      </c>
      <c r="B23" s="3" t="n">
        <v>1967</v>
      </c>
      <c r="C23" s="4" t="n">
        <v>40.5344808881496</v>
      </c>
      <c r="D23" s="4" t="n">
        <v>6.75167346665215</v>
      </c>
      <c r="E23" s="3" t="n">
        <f aca="false">LOOKUP(C23,{0,30,60,90},{1,2,3,4})</f>
        <v>2</v>
      </c>
    </row>
    <row r="24" customFormat="false" ht="13.8" hidden="false" customHeight="false" outlineLevel="0" collapsed="false">
      <c r="A24" s="3" t="s">
        <v>5</v>
      </c>
      <c r="B24" s="3" t="n">
        <v>1968</v>
      </c>
      <c r="C24" s="4" t="n">
        <v>39.494266587128</v>
      </c>
      <c r="D24" s="4" t="n">
        <v>5.87889061543532</v>
      </c>
      <c r="E24" s="3" t="n">
        <f aca="false">LOOKUP(C24,{0,30,60,90},{1,2,3,4})</f>
        <v>2</v>
      </c>
    </row>
    <row r="25" customFormat="false" ht="13.8" hidden="false" customHeight="false" outlineLevel="0" collapsed="false">
      <c r="A25" s="3" t="s">
        <v>5</v>
      </c>
      <c r="B25" s="3" t="n">
        <v>1969</v>
      </c>
      <c r="C25" s="4" t="n">
        <v>36.8007764249162</v>
      </c>
      <c r="D25" s="4" t="n">
        <v>6.0816970936826</v>
      </c>
      <c r="E25" s="3" t="n">
        <f aca="false">LOOKUP(C25,{0,30,60,90},{1,2,3,4})</f>
        <v>2</v>
      </c>
    </row>
    <row r="26" customFormat="false" ht="13.8" hidden="false" customHeight="false" outlineLevel="0" collapsed="false">
      <c r="A26" s="3" t="s">
        <v>5</v>
      </c>
      <c r="B26" s="3" t="n">
        <v>1970</v>
      </c>
      <c r="C26" s="4" t="n">
        <v>34.9635906262412</v>
      </c>
      <c r="D26" s="4" t="n">
        <v>6.35978702888527</v>
      </c>
      <c r="E26" s="3" t="n">
        <f aca="false">LOOKUP(C26,{0,30,60,90},{1,2,3,4})</f>
        <v>2</v>
      </c>
    </row>
    <row r="27" customFormat="false" ht="13.8" hidden="false" customHeight="false" outlineLevel="0" collapsed="false">
      <c r="A27" s="3" t="s">
        <v>5</v>
      </c>
      <c r="B27" s="3" t="n">
        <v>1971</v>
      </c>
      <c r="C27" s="4" t="n">
        <v>32.289871721233</v>
      </c>
      <c r="D27" s="4" t="n">
        <v>4.4488240704244</v>
      </c>
      <c r="E27" s="3" t="n">
        <f aca="false">LOOKUP(C27,{0,30,60,90},{1,2,3,4})</f>
        <v>2</v>
      </c>
    </row>
    <row r="28" customFormat="false" ht="13.8" hidden="false" customHeight="false" outlineLevel="0" collapsed="false">
      <c r="A28" s="3" t="s">
        <v>5</v>
      </c>
      <c r="B28" s="3" t="n">
        <v>1972</v>
      </c>
      <c r="C28" s="4" t="n">
        <v>30.7217442700466</v>
      </c>
      <c r="D28" s="4" t="n">
        <v>2.80580154976351</v>
      </c>
      <c r="E28" s="3" t="n">
        <f aca="false">LOOKUP(C28,{0,30,60,90},{1,2,3,4})</f>
        <v>2</v>
      </c>
    </row>
    <row r="29" customFormat="false" ht="13.8" hidden="false" customHeight="false" outlineLevel="0" collapsed="false">
      <c r="A29" s="3" t="s">
        <v>5</v>
      </c>
      <c r="B29" s="3" t="n">
        <v>1973</v>
      </c>
      <c r="C29" s="4" t="n">
        <v>27.3614668002821</v>
      </c>
      <c r="D29" s="4" t="n">
        <v>5.42113023315571</v>
      </c>
      <c r="E29" s="3" t="n">
        <f aca="false">LOOKUP(C29,{0,30,60,90},{1,2,3,4})</f>
        <v>1</v>
      </c>
    </row>
    <row r="30" customFormat="false" ht="13.8" hidden="false" customHeight="false" outlineLevel="0" collapsed="false">
      <c r="A30" s="3" t="s">
        <v>5</v>
      </c>
      <c r="B30" s="3" t="n">
        <v>1974</v>
      </c>
      <c r="C30" s="4" t="n">
        <v>22.3663943990665</v>
      </c>
      <c r="D30" s="4" t="n">
        <v>2.47919495804172</v>
      </c>
      <c r="E30" s="3" t="n">
        <f aca="false">LOOKUP(C30,{0,30,60,90},{1,2,3,4})</f>
        <v>1</v>
      </c>
    </row>
    <row r="31" customFormat="false" ht="13.8" hidden="false" customHeight="false" outlineLevel="0" collapsed="false">
      <c r="A31" s="3" t="s">
        <v>5</v>
      </c>
      <c r="B31" s="3" t="n">
        <v>1975</v>
      </c>
      <c r="C31" s="4" t="n">
        <v>23.6368473561689</v>
      </c>
      <c r="D31" s="4" t="n">
        <v>2.70746265275843</v>
      </c>
      <c r="E31" s="3" t="n">
        <f aca="false">LOOKUP(C31,{0,30,60,90},{1,2,3,4})</f>
        <v>1</v>
      </c>
    </row>
    <row r="32" customFormat="false" ht="13.8" hidden="false" customHeight="false" outlineLevel="0" collapsed="false">
      <c r="A32" s="3" t="s">
        <v>5</v>
      </c>
      <c r="B32" s="3" t="n">
        <v>1976</v>
      </c>
      <c r="C32" s="4" t="n">
        <v>22.9823490858137</v>
      </c>
      <c r="D32" s="4" t="n">
        <v>4.03105305816383</v>
      </c>
      <c r="E32" s="3" t="n">
        <f aca="false">LOOKUP(C32,{0,30,60,90},{1,2,3,4})</f>
        <v>1</v>
      </c>
    </row>
    <row r="33" customFormat="false" ht="13.8" hidden="false" customHeight="false" outlineLevel="0" collapsed="false">
      <c r="A33" s="3" t="s">
        <v>5</v>
      </c>
      <c r="B33" s="3" t="n">
        <v>1977</v>
      </c>
      <c r="C33" s="4" t="n">
        <v>23.6389103162681</v>
      </c>
      <c r="D33" s="4" t="n">
        <v>1.04675690859559</v>
      </c>
      <c r="E33" s="3" t="n">
        <f aca="false">LOOKUP(C33,{0,30,60,90},{1,2,3,4})</f>
        <v>1</v>
      </c>
    </row>
    <row r="34" customFormat="false" ht="13.8" hidden="false" customHeight="false" outlineLevel="0" collapsed="false">
      <c r="A34" s="3" t="s">
        <v>5</v>
      </c>
      <c r="B34" s="3" t="n">
        <v>1978</v>
      </c>
      <c r="C34" s="4" t="n">
        <v>24.7328917511093</v>
      </c>
      <c r="D34" s="4" t="n">
        <v>2.90108207056801</v>
      </c>
      <c r="E34" s="3" t="n">
        <f aca="false">LOOKUP(C34,{0,30,60,90},{1,2,3,4})</f>
        <v>1</v>
      </c>
    </row>
    <row r="35" customFormat="false" ht="13.8" hidden="false" customHeight="false" outlineLevel="0" collapsed="false">
      <c r="A35" s="3" t="s">
        <v>5</v>
      </c>
      <c r="B35" s="3" t="n">
        <v>1979</v>
      </c>
      <c r="C35" s="4" t="n">
        <v>20.8721951141215</v>
      </c>
      <c r="D35" s="4" t="n">
        <v>5.26597479916813</v>
      </c>
      <c r="E35" s="3" t="n">
        <f aca="false">LOOKUP(C35,{0,30,60,90},{1,2,3,4})</f>
        <v>1</v>
      </c>
    </row>
    <row r="36" customFormat="false" ht="13.8" hidden="false" customHeight="false" outlineLevel="0" collapsed="false">
      <c r="A36" s="3" t="s">
        <v>5</v>
      </c>
      <c r="B36" s="3" t="n">
        <v>1980</v>
      </c>
      <c r="C36" s="4" t="n">
        <v>19.1240875912409</v>
      </c>
      <c r="D36" s="4" t="n">
        <v>1.99840205311963</v>
      </c>
      <c r="E36" s="3" t="n">
        <f aca="false">LOOKUP(C36,{0,30,60,90},{1,2,3,4})</f>
        <v>1</v>
      </c>
    </row>
    <row r="37" customFormat="false" ht="13.8" hidden="false" customHeight="false" outlineLevel="0" collapsed="false">
      <c r="A37" s="3" t="s">
        <v>5</v>
      </c>
      <c r="B37" s="3" t="n">
        <v>1981</v>
      </c>
      <c r="C37" s="4" t="n">
        <v>16.1768449812164</v>
      </c>
      <c r="D37" s="4" t="n">
        <v>4.15575163781792</v>
      </c>
      <c r="E37" s="3" t="n">
        <f aca="false">LOOKUP(C37,{0,30,60,90},{1,2,3,4})</f>
        <v>1</v>
      </c>
    </row>
    <row r="38" customFormat="false" ht="13.8" hidden="false" customHeight="false" outlineLevel="0" collapsed="false">
      <c r="A38" s="3" t="s">
        <v>5</v>
      </c>
      <c r="B38" s="3" t="n">
        <v>1982</v>
      </c>
      <c r="C38" s="4" t="n">
        <v>15.043615122865</v>
      </c>
      <c r="D38" s="4" t="n">
        <v>-0.0097400067530673</v>
      </c>
      <c r="E38" s="3" t="n">
        <f aca="false">LOOKUP(C38,{0,30,60,90},{1,2,3,4})</f>
        <v>1</v>
      </c>
    </row>
    <row r="39" customFormat="false" ht="13.8" hidden="false" customHeight="false" outlineLevel="0" collapsed="false">
      <c r="A39" s="3" t="s">
        <v>5</v>
      </c>
      <c r="B39" s="3" t="n">
        <v>1983</v>
      </c>
      <c r="C39" s="4" t="n">
        <v>17.5796955772545</v>
      </c>
      <c r="D39" s="4" t="n">
        <v>-0.526011598231047</v>
      </c>
      <c r="E39" s="3" t="n">
        <f aca="false">LOOKUP(C39,{0,30,60,90},{1,2,3,4})</f>
        <v>1</v>
      </c>
    </row>
    <row r="40" customFormat="false" ht="13.8" hidden="false" customHeight="false" outlineLevel="0" collapsed="false">
      <c r="A40" s="3" t="s">
        <v>5</v>
      </c>
      <c r="B40" s="3" t="n">
        <v>1984</v>
      </c>
      <c r="C40" s="4" t="n">
        <v>20.062923963846</v>
      </c>
      <c r="D40" s="4" t="n">
        <v>6.41449981176707</v>
      </c>
      <c r="E40" s="3" t="n">
        <f aca="false">LOOKUP(C40,{0,30,60,90},{1,2,3,4})</f>
        <v>1</v>
      </c>
    </row>
    <row r="41" customFormat="false" ht="13.8" hidden="false" customHeight="false" outlineLevel="0" collapsed="false">
      <c r="A41" s="3" t="s">
        <v>5</v>
      </c>
      <c r="B41" s="3" t="n">
        <v>1985</v>
      </c>
      <c r="C41" s="4" t="n">
        <v>21.4240170031881</v>
      </c>
      <c r="D41" s="4" t="n">
        <v>5.71619626431963</v>
      </c>
      <c r="E41" s="3" t="n">
        <f aca="false">LOOKUP(C41,{0,30,60,90},{1,2,3,4})</f>
        <v>1</v>
      </c>
    </row>
    <row r="42" customFormat="false" ht="13.8" hidden="false" customHeight="false" outlineLevel="0" collapsed="false">
      <c r="A42" s="3" t="s">
        <v>5</v>
      </c>
      <c r="B42" s="3" t="n">
        <v>1986</v>
      </c>
      <c r="C42" s="4" t="n">
        <v>21.4917077070434</v>
      </c>
      <c r="D42" s="4" t="n">
        <v>2.11057959212098</v>
      </c>
      <c r="E42" s="3" t="n">
        <f aca="false">LOOKUP(C42,{0,30,60,90},{1,2,3,4})</f>
        <v>1</v>
      </c>
    </row>
    <row r="43" customFormat="false" ht="13.8" hidden="false" customHeight="false" outlineLevel="0" collapsed="false">
      <c r="A43" s="3" t="s">
        <v>5</v>
      </c>
      <c r="B43" s="3" t="n">
        <v>1987</v>
      </c>
      <c r="C43" s="4" t="n">
        <v>19.9939123512373</v>
      </c>
      <c r="D43" s="4" t="n">
        <v>4.39628095885791</v>
      </c>
      <c r="E43" s="3" t="n">
        <f aca="false">LOOKUP(C43,{0,30,60,90},{1,2,3,4})</f>
        <v>1</v>
      </c>
    </row>
    <row r="44" customFormat="false" ht="13.8" hidden="false" customHeight="false" outlineLevel="0" collapsed="false">
      <c r="A44" s="3" t="s">
        <v>5</v>
      </c>
      <c r="B44" s="3" t="n">
        <v>1988</v>
      </c>
      <c r="C44" s="4" t="n">
        <v>16.2935934114077</v>
      </c>
      <c r="D44" s="4" t="n">
        <v>4.03041273124836</v>
      </c>
      <c r="E44" s="3" t="n">
        <f aca="false">LOOKUP(C44,{0,30,60,90},{1,2,3,4})</f>
        <v>1</v>
      </c>
    </row>
    <row r="45" customFormat="false" ht="13.8" hidden="false" customHeight="false" outlineLevel="0" collapsed="false">
      <c r="A45" s="3" t="s">
        <v>5</v>
      </c>
      <c r="B45" s="3" t="n">
        <v>1989</v>
      </c>
      <c r="C45" s="4" t="n">
        <v>12.4983297658004</v>
      </c>
      <c r="D45" s="4" t="n">
        <v>4.57494906645084</v>
      </c>
      <c r="E45" s="3" t="n">
        <f aca="false">LOOKUP(C45,{0,30,60,90},{1,2,3,4})</f>
        <v>1</v>
      </c>
    </row>
    <row r="46" customFormat="false" ht="13.8" hidden="false" customHeight="false" outlineLevel="0" collapsed="false">
      <c r="A46" s="3" t="s">
        <v>5</v>
      </c>
      <c r="B46" s="3" t="n">
        <v>1990</v>
      </c>
      <c r="C46" s="4" t="n">
        <v>10.3312013888377</v>
      </c>
      <c r="D46" s="4" t="n">
        <v>1.60443952202081</v>
      </c>
      <c r="E46" s="3" t="n">
        <f aca="false">LOOKUP(C46,{0,30,60,90},{1,2,3,4})</f>
        <v>1</v>
      </c>
    </row>
    <row r="47" customFormat="false" ht="13.8" hidden="false" customHeight="false" outlineLevel="0" collapsed="false">
      <c r="A47" s="3" t="s">
        <v>5</v>
      </c>
      <c r="B47" s="3" t="n">
        <v>1991</v>
      </c>
      <c r="C47" s="4" t="n">
        <v>9.30832139271476</v>
      </c>
      <c r="D47" s="4" t="n">
        <v>-1.25011696760859</v>
      </c>
      <c r="E47" s="3" t="n">
        <f aca="false">LOOKUP(C47,{0,30,60,90},{1,2,3,4})</f>
        <v>1</v>
      </c>
    </row>
    <row r="48" customFormat="false" ht="13.8" hidden="false" customHeight="false" outlineLevel="0" collapsed="false">
      <c r="A48" s="3" t="s">
        <v>5</v>
      </c>
      <c r="B48" s="3" t="n">
        <v>1992</v>
      </c>
      <c r="C48" s="4" t="n">
        <v>10.8657169152173</v>
      </c>
      <c r="D48" s="4" t="n">
        <v>2.11228737481879</v>
      </c>
      <c r="E48" s="3" t="n">
        <f aca="false">LOOKUP(C48,{0,30,60,90},{1,2,3,4})</f>
        <v>1</v>
      </c>
    </row>
    <row r="49" customFormat="false" ht="13.8" hidden="false" customHeight="false" outlineLevel="0" collapsed="false">
      <c r="A49" s="3" t="s">
        <v>5</v>
      </c>
      <c r="B49" s="3" t="n">
        <v>1993</v>
      </c>
      <c r="C49" s="4" t="n">
        <v>13.8149624320372</v>
      </c>
      <c r="D49" s="4" t="n">
        <v>3.89721181178508</v>
      </c>
      <c r="E49" s="3" t="n">
        <f aca="false">LOOKUP(C49,{0,30,60,90},{1,2,3,4})</f>
        <v>1</v>
      </c>
    </row>
    <row r="50" customFormat="false" ht="13.8" hidden="false" customHeight="false" outlineLevel="0" collapsed="false">
      <c r="A50" s="3" t="s">
        <v>5</v>
      </c>
      <c r="B50" s="3" t="n">
        <v>1994</v>
      </c>
      <c r="C50" s="4" t="n">
        <v>15.9184748817064</v>
      </c>
      <c r="D50" s="4" t="n">
        <v>5.01353866982568</v>
      </c>
      <c r="E50" s="3" t="n">
        <f aca="false">LOOKUP(C50,{0,30,60,90},{1,2,3,4})</f>
        <v>1</v>
      </c>
    </row>
    <row r="51" customFormat="false" ht="13.8" hidden="false" customHeight="false" outlineLevel="0" collapsed="false">
      <c r="A51" s="3" t="s">
        <v>5</v>
      </c>
      <c r="B51" s="3" t="n">
        <v>1995</v>
      </c>
      <c r="C51" s="4" t="n">
        <v>18.3834558684011</v>
      </c>
      <c r="D51" s="4" t="n">
        <v>3.48883188817115</v>
      </c>
      <c r="E51" s="3" t="n">
        <f aca="false">LOOKUP(C51,{0,30,60,90},{1,2,3,4})</f>
        <v>1</v>
      </c>
    </row>
    <row r="52" customFormat="false" ht="13.8" hidden="false" customHeight="false" outlineLevel="0" collapsed="false">
      <c r="A52" s="3" t="s">
        <v>5</v>
      </c>
      <c r="B52" s="3" t="n">
        <v>1996</v>
      </c>
      <c r="C52" s="4" t="n">
        <v>17.775323368892</v>
      </c>
      <c r="D52" s="4" t="n">
        <v>4.28160704089695</v>
      </c>
      <c r="E52" s="3" t="n">
        <f aca="false">LOOKUP(C52,{0,30,60,90},{1,2,3,4})</f>
        <v>1</v>
      </c>
    </row>
    <row r="53" customFormat="false" ht="13.8" hidden="false" customHeight="false" outlineLevel="0" collapsed="false">
      <c r="A53" s="3" t="s">
        <v>5</v>
      </c>
      <c r="B53" s="3" t="n">
        <v>1997</v>
      </c>
      <c r="C53" s="4" t="n">
        <v>17.4123245735034</v>
      </c>
      <c r="D53" s="4" t="n">
        <v>3.99699685997652</v>
      </c>
      <c r="E53" s="3" t="n">
        <f aca="false">LOOKUP(C53,{0,30,60,90},{1,2,3,4})</f>
        <v>1</v>
      </c>
    </row>
    <row r="54" customFormat="false" ht="13.8" hidden="false" customHeight="false" outlineLevel="0" collapsed="false">
      <c r="A54" s="3" t="s">
        <v>5</v>
      </c>
      <c r="B54" s="3" t="n">
        <v>1998</v>
      </c>
      <c r="C54" s="4" t="n">
        <v>14.5861376950489</v>
      </c>
      <c r="D54" s="4" t="n">
        <v>5.05137931080328</v>
      </c>
      <c r="E54" s="3" t="n">
        <f aca="false">LOOKUP(C54,{0,30,60,90},{1,2,3,4})</f>
        <v>1</v>
      </c>
    </row>
    <row r="55" customFormat="false" ht="13.8" hidden="false" customHeight="false" outlineLevel="0" collapsed="false">
      <c r="A55" s="3" t="s">
        <v>5</v>
      </c>
      <c r="B55" s="3" t="n">
        <v>1999</v>
      </c>
      <c r="C55" s="4" t="n">
        <v>13.2160492638041</v>
      </c>
      <c r="D55" s="4" t="n">
        <v>4.40172373425132</v>
      </c>
      <c r="E55" s="3" t="n">
        <f aca="false">LOOKUP(C55,{0,30,60,90},{1,2,3,4})</f>
        <v>1</v>
      </c>
    </row>
    <row r="56" customFormat="false" ht="13.8" hidden="false" customHeight="false" outlineLevel="0" collapsed="false">
      <c r="A56" s="3" t="s">
        <v>5</v>
      </c>
      <c r="B56" s="3" t="n">
        <v>2000</v>
      </c>
      <c r="C56" s="4" t="n">
        <v>11.1060178708496</v>
      </c>
      <c r="D56" s="4" t="n">
        <v>3.42612964814983</v>
      </c>
      <c r="E56" s="3" t="n">
        <f aca="false">LOOKUP(C56,{0,30,60,90},{1,2,3,4})</f>
        <v>1</v>
      </c>
    </row>
    <row r="57" customFormat="false" ht="13.8" hidden="false" customHeight="false" outlineLevel="0" collapsed="false">
      <c r="A57" s="3" t="s">
        <v>5</v>
      </c>
      <c r="B57" s="3" t="n">
        <v>2001</v>
      </c>
      <c r="C57" s="4" t="n">
        <v>9.23978259677442</v>
      </c>
      <c r="D57" s="4" t="n">
        <v>2.08934021575549</v>
      </c>
      <c r="E57" s="3" t="n">
        <f aca="false">LOOKUP(C57,{0,30,60,90},{1,2,3,4})</f>
        <v>1</v>
      </c>
    </row>
    <row r="58" customFormat="false" ht="13.8" hidden="false" customHeight="false" outlineLevel="0" collapsed="false">
      <c r="A58" s="3" t="s">
        <v>5</v>
      </c>
      <c r="B58" s="3" t="n">
        <v>2002</v>
      </c>
      <c r="C58" s="4" t="n">
        <v>8.22777792501693</v>
      </c>
      <c r="D58" s="4" t="n">
        <v>4.24734849267636</v>
      </c>
      <c r="E58" s="3" t="n">
        <f aca="false">LOOKUP(C58,{0,30,60,90},{1,2,3,4})</f>
        <v>1</v>
      </c>
    </row>
    <row r="59" customFormat="false" ht="13.8" hidden="false" customHeight="false" outlineLevel="0" collapsed="false">
      <c r="A59" s="3" t="s">
        <v>5</v>
      </c>
      <c r="B59" s="3" t="n">
        <v>2003</v>
      </c>
      <c r="C59" s="4" t="n">
        <v>7.0313350387233</v>
      </c>
      <c r="D59" s="4" t="n">
        <v>2.96593976491422</v>
      </c>
      <c r="E59" s="3" t="n">
        <f aca="false">LOOKUP(C59,{0,30,60,90},{1,2,3,4})</f>
        <v>1</v>
      </c>
    </row>
    <row r="60" customFormat="false" ht="13.8" hidden="false" customHeight="false" outlineLevel="0" collapsed="false">
      <c r="A60" s="3" t="s">
        <v>5</v>
      </c>
      <c r="B60" s="3" t="n">
        <v>2004</v>
      </c>
      <c r="C60" s="4" t="n">
        <v>6.27135095137178</v>
      </c>
      <c r="D60" s="4" t="n">
        <v>3.84227864889726</v>
      </c>
      <c r="E60" s="3" t="n">
        <f aca="false">LOOKUP(C60,{0,30,60,90},{1,2,3,4})</f>
        <v>1</v>
      </c>
    </row>
    <row r="61" customFormat="false" ht="13.8" hidden="false" customHeight="false" outlineLevel="0" collapsed="false">
      <c r="A61" s="3" t="s">
        <v>5</v>
      </c>
      <c r="B61" s="3" t="n">
        <v>2005</v>
      </c>
      <c r="C61" s="4" t="n">
        <v>5.89201334254395</v>
      </c>
      <c r="D61" s="4" t="n">
        <v>2.75919465465262</v>
      </c>
      <c r="E61" s="3" t="n">
        <f aca="false">LOOKUP(C61,{0,30,60,90},{1,2,3,4})</f>
        <v>1</v>
      </c>
    </row>
    <row r="62" customFormat="false" ht="13.8" hidden="false" customHeight="false" outlineLevel="0" collapsed="false">
      <c r="A62" s="3" t="s">
        <v>5</v>
      </c>
      <c r="B62" s="3" t="n">
        <v>2006</v>
      </c>
      <c r="C62" s="4" t="n">
        <v>5.39256636274764</v>
      </c>
      <c r="D62" s="4" t="n">
        <v>2.84037203390766</v>
      </c>
      <c r="E62" s="3" t="n">
        <f aca="false">LOOKUP(C62,{0,30,60,90},{1,2,3,4})</f>
        <v>1</v>
      </c>
    </row>
    <row r="63" customFormat="false" ht="13.8" hidden="false" customHeight="false" outlineLevel="0" collapsed="false">
      <c r="A63" s="3" t="s">
        <v>5</v>
      </c>
      <c r="B63" s="3" t="n">
        <v>2007</v>
      </c>
      <c r="C63" s="4" t="n">
        <v>4.90543010344605</v>
      </c>
      <c r="D63" s="4" t="n">
        <v>4.04878029762532</v>
      </c>
      <c r="E63" s="3" t="n">
        <f aca="false">LOOKUP(C63,{0,30,60,90},{1,2,3,4})</f>
        <v>1</v>
      </c>
    </row>
    <row r="64" customFormat="false" ht="13.8" hidden="false" customHeight="false" outlineLevel="0" collapsed="false">
      <c r="A64" s="3" t="s">
        <v>5</v>
      </c>
      <c r="B64" s="3" t="n">
        <v>2008</v>
      </c>
      <c r="C64" s="4" t="n">
        <v>4.67788706633923</v>
      </c>
      <c r="D64" s="4" t="n">
        <v>2.35422396414895</v>
      </c>
      <c r="E64" s="3" t="n">
        <f aca="false">LOOKUP(C64,{0,30,60,90},{1,2,3,4})</f>
        <v>1</v>
      </c>
    </row>
    <row r="65" customFormat="false" ht="13.8" hidden="false" customHeight="false" outlineLevel="0" collapsed="false">
      <c r="A65" s="3" t="s">
        <v>5</v>
      </c>
      <c r="B65" s="3" t="n">
        <v>2009</v>
      </c>
      <c r="C65" s="4" t="n">
        <v>8.41826984160015</v>
      </c>
      <c r="D65" s="4" t="n">
        <v>0.732249739168633</v>
      </c>
      <c r="E65" s="3" t="n">
        <f aca="false">LOOKUP(C65,{0,30,60,90},{1,2,3,4})</f>
        <v>1</v>
      </c>
    </row>
    <row r="66" customFormat="false" ht="13.8" hidden="false" customHeight="false" outlineLevel="0" collapsed="false">
      <c r="A66" s="3" t="s">
        <v>6</v>
      </c>
      <c r="B66" s="3" t="n">
        <v>1948</v>
      </c>
      <c r="C66" s="4" t="n">
        <v>35.2022832901837</v>
      </c>
      <c r="D66" s="4" t="n">
        <v>27.3291925465839</v>
      </c>
      <c r="E66" s="3" t="n">
        <f aca="false">LOOKUP(C66,{0,30,60,90},{1,2,3,4})</f>
        <v>2</v>
      </c>
    </row>
    <row r="67" customFormat="false" ht="13.8" hidden="false" customHeight="false" outlineLevel="0" collapsed="false">
      <c r="A67" s="3" t="s">
        <v>6</v>
      </c>
      <c r="B67" s="3" t="n">
        <v>1949</v>
      </c>
      <c r="C67" s="4" t="n">
        <v>26.4481413713405</v>
      </c>
      <c r="D67" s="4" t="n">
        <v>18.9024390243902</v>
      </c>
      <c r="E67" s="3" t="n">
        <f aca="false">LOOKUP(C67,{0,30,60,90},{1,2,3,4})</f>
        <v>1</v>
      </c>
    </row>
    <row r="68" customFormat="false" ht="13.8" hidden="false" customHeight="false" outlineLevel="0" collapsed="false">
      <c r="A68" s="3" t="s">
        <v>6</v>
      </c>
      <c r="B68" s="3" t="n">
        <v>1950</v>
      </c>
      <c r="C68" s="4" t="n">
        <v>22.1443982123594</v>
      </c>
      <c r="D68" s="4" t="n">
        <v>12.4089618396898</v>
      </c>
      <c r="E68" s="3" t="n">
        <f aca="false">LOOKUP(C68,{0,30,60,90},{1,2,3,4})</f>
        <v>1</v>
      </c>
    </row>
    <row r="69" customFormat="false" ht="13.8" hidden="false" customHeight="false" outlineLevel="0" collapsed="false">
      <c r="A69" s="3" t="s">
        <v>6</v>
      </c>
      <c r="B69" s="3" t="n">
        <v>1951</v>
      </c>
      <c r="C69" s="4" t="n">
        <v>15.2643312101911</v>
      </c>
      <c r="D69" s="4" t="n">
        <v>6.83993463543693</v>
      </c>
      <c r="E69" s="3" t="n">
        <f aca="false">LOOKUP(C69,{0,30,60,90},{1,2,3,4})</f>
        <v>1</v>
      </c>
    </row>
    <row r="70" customFormat="false" ht="13.8" hidden="false" customHeight="false" outlineLevel="0" collapsed="false">
      <c r="A70" s="3" t="s">
        <v>6</v>
      </c>
      <c r="B70" s="3" t="n">
        <v>1952</v>
      </c>
      <c r="C70" s="4" t="n">
        <v>13.5804012249234</v>
      </c>
      <c r="D70" s="4" t="n">
        <v>0.0873998543335697</v>
      </c>
      <c r="E70" s="3" t="n">
        <f aca="false">LOOKUP(C70,{0,30,60,90},{1,2,3,4})</f>
        <v>1</v>
      </c>
    </row>
    <row r="71" customFormat="false" ht="13.8" hidden="false" customHeight="false" outlineLevel="0" collapsed="false">
      <c r="A71" s="3" t="s">
        <v>6</v>
      </c>
      <c r="B71" s="3" t="n">
        <v>1953</v>
      </c>
      <c r="C71" s="4" t="n">
        <v>16.5658058965379</v>
      </c>
      <c r="D71" s="4" t="n">
        <v>4.35162276233445</v>
      </c>
      <c r="E71" s="3" t="n">
        <f aca="false">LOOKUP(C71,{0,30,60,90},{1,2,3,4})</f>
        <v>1</v>
      </c>
    </row>
    <row r="72" customFormat="false" ht="13.8" hidden="false" customHeight="false" outlineLevel="0" collapsed="false">
      <c r="A72" s="3" t="s">
        <v>6</v>
      </c>
      <c r="B72" s="3" t="n">
        <v>1954</v>
      </c>
      <c r="C72" s="4" t="n">
        <v>14.268099837593</v>
      </c>
      <c r="D72" s="4" t="n">
        <v>10.2196652719665</v>
      </c>
      <c r="E72" s="3" t="n">
        <f aca="false">LOOKUP(C72,{0,30,60,90},{1,2,3,4})</f>
        <v>1</v>
      </c>
    </row>
    <row r="73" customFormat="false" ht="13.8" hidden="false" customHeight="false" outlineLevel="0" collapsed="false">
      <c r="A73" s="3" t="s">
        <v>6</v>
      </c>
      <c r="B73" s="3" t="n">
        <v>1955</v>
      </c>
      <c r="C73" s="4" t="n">
        <v>11.8947319303812</v>
      </c>
      <c r="D73" s="4" t="n">
        <v>11.0531144221948</v>
      </c>
      <c r="E73" s="3" t="n">
        <f aca="false">LOOKUP(C73,{0,30,60,90},{1,2,3,4})</f>
        <v>1</v>
      </c>
    </row>
    <row r="74" customFormat="false" ht="13.8" hidden="false" customHeight="false" outlineLevel="0" collapsed="false">
      <c r="A74" s="3" t="s">
        <v>6</v>
      </c>
      <c r="B74" s="3" t="n">
        <v>1956</v>
      </c>
      <c r="C74" s="4" t="n">
        <v>10.9238191123416</v>
      </c>
      <c r="D74" s="4" t="n">
        <v>6.87936191425722</v>
      </c>
      <c r="E74" s="3" t="n">
        <f aca="false">LOOKUP(C74,{0,30,60,90},{1,2,3,4})</f>
        <v>1</v>
      </c>
    </row>
    <row r="75" customFormat="false" ht="13.8" hidden="false" customHeight="false" outlineLevel="0" collapsed="false">
      <c r="A75" s="3" t="s">
        <v>6</v>
      </c>
      <c r="B75" s="3" t="n">
        <v>1957</v>
      </c>
      <c r="C75" s="4" t="n">
        <v>8.30426907365725</v>
      </c>
      <c r="D75" s="4" t="n">
        <v>6.12473347547975</v>
      </c>
      <c r="E75" s="3" t="n">
        <f aca="false">LOOKUP(C75,{0,30,60,90},{1,2,3,4})</f>
        <v>1</v>
      </c>
    </row>
    <row r="76" customFormat="false" ht="13.8" hidden="false" customHeight="false" outlineLevel="0" collapsed="false">
      <c r="A76" s="3" t="s">
        <v>6</v>
      </c>
      <c r="B76" s="3" t="n">
        <v>1958</v>
      </c>
      <c r="C76" s="4" t="n">
        <v>11.5927580736709</v>
      </c>
      <c r="D76" s="4" t="n">
        <v>3.65161484755638</v>
      </c>
      <c r="E76" s="3" t="n">
        <f aca="false">LOOKUP(C76,{0,30,60,90},{1,2,3,4})</f>
        <v>1</v>
      </c>
    </row>
    <row r="77" customFormat="false" ht="13.8" hidden="false" customHeight="false" outlineLevel="0" collapsed="false">
      <c r="A77" s="3" t="s">
        <v>6</v>
      </c>
      <c r="B77" s="3" t="n">
        <v>1959</v>
      </c>
      <c r="C77" s="4" t="n">
        <v>13.5199043225696</v>
      </c>
      <c r="D77" s="4" t="n">
        <v>2.84212056600117</v>
      </c>
      <c r="E77" s="3" t="n">
        <f aca="false">LOOKUP(C77,{0,30,60,90},{1,2,3,4})</f>
        <v>1</v>
      </c>
    </row>
    <row r="78" customFormat="false" ht="13.8" hidden="false" customHeight="false" outlineLevel="0" collapsed="false">
      <c r="A78" s="3" t="s">
        <v>6</v>
      </c>
      <c r="B78" s="3" t="n">
        <v>1960</v>
      </c>
      <c r="C78" s="4" t="n">
        <v>13.5685102264583</v>
      </c>
      <c r="D78" s="4" t="n">
        <v>8.23182942631642</v>
      </c>
      <c r="E78" s="3" t="n">
        <f aca="false">LOOKUP(C78,{0,30,60,90},{1,2,3,4})</f>
        <v>1</v>
      </c>
    </row>
    <row r="79" customFormat="false" ht="13.8" hidden="false" customHeight="false" outlineLevel="0" collapsed="false">
      <c r="A79" s="3" t="s">
        <v>6</v>
      </c>
      <c r="B79" s="3" t="n">
        <v>1961</v>
      </c>
      <c r="C79" s="4" t="n">
        <v>12.3920535956318</v>
      </c>
      <c r="D79" s="4" t="n">
        <v>5.30921439299941</v>
      </c>
      <c r="E79" s="3" t="n">
        <f aca="false">LOOKUP(C79,{0,30,60,90},{1,2,3,4})</f>
        <v>1</v>
      </c>
    </row>
    <row r="80" customFormat="false" ht="13.8" hidden="false" customHeight="false" outlineLevel="0" collapsed="false">
      <c r="A80" s="3" t="s">
        <v>6</v>
      </c>
      <c r="B80" s="3" t="n">
        <v>1962</v>
      </c>
      <c r="C80" s="4" t="n">
        <v>11.9662696452802</v>
      </c>
      <c r="D80" s="4" t="n">
        <v>2.42258878002397</v>
      </c>
      <c r="E80" s="3" t="n">
        <f aca="false">LOOKUP(C80,{0,30,60,90},{1,2,3,4})</f>
        <v>1</v>
      </c>
    </row>
    <row r="81" customFormat="false" ht="13.8" hidden="false" customHeight="false" outlineLevel="0" collapsed="false">
      <c r="A81" s="3" t="s">
        <v>6</v>
      </c>
      <c r="B81" s="3" t="n">
        <v>1963</v>
      </c>
      <c r="C81" s="4" t="n">
        <v>12.0886170587356</v>
      </c>
      <c r="D81" s="4" t="n">
        <v>4.07063572149344</v>
      </c>
      <c r="E81" s="3" t="n">
        <f aca="false">LOOKUP(C81,{0,30,60,90},{1,2,3,4})</f>
        <v>1</v>
      </c>
    </row>
    <row r="82" customFormat="false" ht="13.8" hidden="false" customHeight="false" outlineLevel="0" collapsed="false">
      <c r="A82" s="3" t="s">
        <v>6</v>
      </c>
      <c r="B82" s="3" t="n">
        <v>1964</v>
      </c>
      <c r="C82" s="4" t="n">
        <v>12.0436604189636</v>
      </c>
      <c r="D82" s="4" t="n">
        <v>6.00190044020401</v>
      </c>
      <c r="E82" s="3" t="n">
        <f aca="false">LOOKUP(C82,{0,30,60,90},{1,2,3,4})</f>
        <v>1</v>
      </c>
    </row>
    <row r="83" customFormat="false" ht="13.8" hidden="false" customHeight="false" outlineLevel="0" collapsed="false">
      <c r="A83" s="3" t="s">
        <v>6</v>
      </c>
      <c r="B83" s="3" t="n">
        <v>1965</v>
      </c>
      <c r="C83" s="4" t="n">
        <v>11.4713995943205</v>
      </c>
      <c r="D83" s="4" t="n">
        <v>2.87585525593648</v>
      </c>
      <c r="E83" s="3" t="n">
        <f aca="false">LOOKUP(C83,{0,30,60,90},{1,2,3,4})</f>
        <v>1</v>
      </c>
    </row>
    <row r="84" customFormat="false" ht="13.8" hidden="false" customHeight="false" outlineLevel="0" collapsed="false">
      <c r="A84" s="3" t="s">
        <v>6</v>
      </c>
      <c r="B84" s="3" t="n">
        <v>1966</v>
      </c>
      <c r="C84" s="4" t="n">
        <v>10.9782892041858</v>
      </c>
      <c r="D84" s="4" t="n">
        <v>5.62826759611623</v>
      </c>
      <c r="E84" s="3" t="n">
        <f aca="false">LOOKUP(C84,{0,30,60,90},{1,2,3,4})</f>
        <v>1</v>
      </c>
    </row>
    <row r="85" customFormat="false" ht="13.8" hidden="false" customHeight="false" outlineLevel="0" collapsed="false">
      <c r="A85" s="3" t="s">
        <v>6</v>
      </c>
      <c r="B85" s="3" t="n">
        <v>1967</v>
      </c>
      <c r="C85" s="4" t="n">
        <v>12.1070690802143</v>
      </c>
      <c r="D85" s="4" t="n">
        <v>3.04045522651897</v>
      </c>
      <c r="E85" s="3" t="n">
        <f aca="false">LOOKUP(C85,{0,30,60,90},{1,2,3,4})</f>
        <v>1</v>
      </c>
    </row>
    <row r="86" customFormat="false" ht="13.8" hidden="false" customHeight="false" outlineLevel="0" collapsed="false">
      <c r="A86" s="3" t="s">
        <v>6</v>
      </c>
      <c r="B86" s="3" t="n">
        <v>1968</v>
      </c>
      <c r="C86" s="4" t="n">
        <v>12.9842914874202</v>
      </c>
      <c r="D86" s="4" t="n">
        <v>4.44408136590149</v>
      </c>
      <c r="E86" s="3" t="n">
        <f aca="false">LOOKUP(C86,{0,30,60,90},{1,2,3,4})</f>
        <v>1</v>
      </c>
    </row>
    <row r="87" customFormat="false" ht="13.8" hidden="false" customHeight="false" outlineLevel="0" collapsed="false">
      <c r="A87" s="3" t="s">
        <v>6</v>
      </c>
      <c r="B87" s="3" t="n">
        <v>1969</v>
      </c>
      <c r="C87" s="4" t="n">
        <v>13.0161194029851</v>
      </c>
      <c r="D87" s="4" t="n">
        <v>6.28861947594839</v>
      </c>
      <c r="E87" s="3" t="n">
        <f aca="false">LOOKUP(C87,{0,30,60,90},{1,2,3,4})</f>
        <v>1</v>
      </c>
    </row>
    <row r="88" customFormat="false" ht="13.8" hidden="false" customHeight="false" outlineLevel="0" collapsed="false">
      <c r="A88" s="3" t="s">
        <v>6</v>
      </c>
      <c r="B88" s="3" t="n">
        <v>1970</v>
      </c>
      <c r="C88" s="4" t="n">
        <v>10.58343806534</v>
      </c>
      <c r="D88" s="4" t="n">
        <v>7.12340863934065</v>
      </c>
      <c r="E88" s="3" t="n">
        <f aca="false">LOOKUP(C88,{0,30,60,90},{1,2,3,4})</f>
        <v>1</v>
      </c>
    </row>
    <row r="89" customFormat="false" ht="13.8" hidden="false" customHeight="false" outlineLevel="0" collapsed="false">
      <c r="A89" s="3" t="s">
        <v>6</v>
      </c>
      <c r="B89" s="3" t="n">
        <v>1971</v>
      </c>
      <c r="C89" s="4" t="n">
        <v>9.27693842047567</v>
      </c>
      <c r="D89" s="4" t="n">
        <v>5.11231709830322</v>
      </c>
      <c r="E89" s="3" t="n">
        <f aca="false">LOOKUP(C89,{0,30,60,90},{1,2,3,4})</f>
        <v>1</v>
      </c>
    </row>
    <row r="90" customFormat="false" ht="13.8" hidden="false" customHeight="false" outlineLevel="0" collapsed="false">
      <c r="A90" s="3" t="s">
        <v>6</v>
      </c>
      <c r="B90" s="3" t="n">
        <v>1972</v>
      </c>
      <c r="C90" s="4" t="n">
        <v>8.93824105932645</v>
      </c>
      <c r="D90" s="4" t="n">
        <v>6.20866337280737</v>
      </c>
      <c r="E90" s="3" t="n">
        <f aca="false">LOOKUP(C90,{0,30,60,90},{1,2,3,4})</f>
        <v>1</v>
      </c>
    </row>
    <row r="91" customFormat="false" ht="13.8" hidden="false" customHeight="false" outlineLevel="0" collapsed="false">
      <c r="A91" s="3" t="s">
        <v>6</v>
      </c>
      <c r="B91" s="3" t="n">
        <v>1973</v>
      </c>
      <c r="C91" s="4" t="n">
        <v>9.18619339405649</v>
      </c>
      <c r="D91" s="4" t="n">
        <v>4.88702372747858</v>
      </c>
      <c r="E91" s="3" t="n">
        <f aca="false">LOOKUP(C91,{0,30,60,90},{1,2,3,4})</f>
        <v>1</v>
      </c>
    </row>
    <row r="92" customFormat="false" ht="13.8" hidden="false" customHeight="false" outlineLevel="0" collapsed="false">
      <c r="A92" s="3" t="s">
        <v>6</v>
      </c>
      <c r="B92" s="3" t="n">
        <v>1974</v>
      </c>
      <c r="C92" s="4" t="n">
        <v>8.87589068335031</v>
      </c>
      <c r="D92" s="4" t="n">
        <v>3.94358595280839</v>
      </c>
      <c r="E92" s="3" t="n">
        <f aca="false">LOOKUP(C92,{0,30,60,90},{1,2,3,4})</f>
        <v>1</v>
      </c>
    </row>
    <row r="93" customFormat="false" ht="13.8" hidden="false" customHeight="false" outlineLevel="0" collapsed="false">
      <c r="A93" s="3" t="s">
        <v>6</v>
      </c>
      <c r="B93" s="3" t="n">
        <v>1975</v>
      </c>
      <c r="C93" s="4" t="n">
        <v>12.7993524050479</v>
      </c>
      <c r="D93" s="4" t="n">
        <v>-0.362351560030705</v>
      </c>
      <c r="E93" s="3" t="n">
        <f aca="false">LOOKUP(C93,{0,30,60,90},{1,2,3,4})</f>
        <v>1</v>
      </c>
    </row>
    <row r="94" customFormat="false" ht="13.8" hidden="false" customHeight="false" outlineLevel="0" collapsed="false">
      <c r="A94" s="3" t="s">
        <v>6</v>
      </c>
      <c r="B94" s="3" t="n">
        <v>1976</v>
      </c>
      <c r="C94" s="4" t="n">
        <v>15.181059141509</v>
      </c>
      <c r="D94" s="4" t="n">
        <v>4.57702199009822</v>
      </c>
      <c r="E94" s="3" t="n">
        <f aca="false">LOOKUP(C94,{0,30,60,90},{1,2,3,4})</f>
        <v>1</v>
      </c>
    </row>
    <row r="95" customFormat="false" ht="13.8" hidden="false" customHeight="false" outlineLevel="0" collapsed="false">
      <c r="A95" s="3" t="s">
        <v>6</v>
      </c>
      <c r="B95" s="3" t="n">
        <v>1977</v>
      </c>
      <c r="C95" s="4" t="n">
        <v>16.4255142061757</v>
      </c>
      <c r="D95" s="4" t="n">
        <v>4.67678507588807</v>
      </c>
      <c r="E95" s="3" t="n">
        <f aca="false">LOOKUP(C95,{0,30,60,90},{1,2,3,4})</f>
        <v>1</v>
      </c>
    </row>
    <row r="96" customFormat="false" ht="13.8" hidden="false" customHeight="false" outlineLevel="0" collapsed="false">
      <c r="A96" s="3" t="s">
        <v>6</v>
      </c>
      <c r="B96" s="3" t="n">
        <v>1978</v>
      </c>
      <c r="C96" s="4" t="n">
        <v>18.8560477240556</v>
      </c>
      <c r="D96" s="4" t="n">
        <v>-0.363263785394929</v>
      </c>
      <c r="E96" s="3" t="n">
        <f aca="false">LOOKUP(C96,{0,30,60,90},{1,2,3,4})</f>
        <v>1</v>
      </c>
    </row>
    <row r="97" customFormat="false" ht="13.8" hidden="false" customHeight="false" outlineLevel="0" collapsed="false">
      <c r="A97" s="3" t="s">
        <v>6</v>
      </c>
      <c r="B97" s="3" t="n">
        <v>1979</v>
      </c>
      <c r="C97" s="4" t="n">
        <v>23.5881780132418</v>
      </c>
      <c r="D97" s="4" t="n">
        <v>5.45531976774381</v>
      </c>
      <c r="E97" s="3" t="n">
        <f aca="false">LOOKUP(C97,{0,30,60,90},{1,2,3,4})</f>
        <v>1</v>
      </c>
    </row>
    <row r="98" customFormat="false" ht="13.8" hidden="false" customHeight="false" outlineLevel="0" collapsed="false">
      <c r="A98" s="3" t="s">
        <v>6</v>
      </c>
      <c r="B98" s="3" t="n">
        <v>1980</v>
      </c>
      <c r="C98" s="4" t="n">
        <v>25.2011471361428</v>
      </c>
      <c r="D98" s="4" t="n">
        <v>2.314</v>
      </c>
      <c r="E98" s="3" t="n">
        <f aca="false">LOOKUP(C98,{0,30,60,90},{1,2,3,4})</f>
        <v>1</v>
      </c>
    </row>
    <row r="99" customFormat="false" ht="13.8" hidden="false" customHeight="false" outlineLevel="0" collapsed="false">
      <c r="A99" s="3" t="s">
        <v>6</v>
      </c>
      <c r="B99" s="3" t="n">
        <v>1981</v>
      </c>
      <c r="C99" s="4" t="n">
        <v>26.7622848590671</v>
      </c>
      <c r="D99" s="4" t="n">
        <v>-0.099</v>
      </c>
      <c r="E99" s="3" t="n">
        <f aca="false">LOOKUP(C99,{0,30,60,90},{1,2,3,4})</f>
        <v>1</v>
      </c>
    </row>
    <row r="100" customFormat="false" ht="13.8" hidden="false" customHeight="false" outlineLevel="0" collapsed="false">
      <c r="A100" s="3" t="s">
        <v>6</v>
      </c>
      <c r="B100" s="3" t="n">
        <v>1982</v>
      </c>
      <c r="C100" s="4" t="n">
        <v>28.8423107310499</v>
      </c>
      <c r="D100" s="4" t="n">
        <v>1.908</v>
      </c>
      <c r="E100" s="3" t="n">
        <f aca="false">LOOKUP(C100,{0,30,60,90},{1,2,3,4})</f>
        <v>1</v>
      </c>
    </row>
    <row r="101" customFormat="false" ht="13.8" hidden="false" customHeight="false" outlineLevel="0" collapsed="false">
      <c r="A101" s="3" t="s">
        <v>6</v>
      </c>
      <c r="B101" s="3" t="n">
        <v>1983</v>
      </c>
      <c r="C101" s="4" t="n">
        <v>32.9775287024216</v>
      </c>
      <c r="D101" s="4" t="n">
        <v>2.804</v>
      </c>
      <c r="E101" s="3" t="n">
        <f aca="false">LOOKUP(C101,{0,30,60,90},{1,2,3,4})</f>
        <v>2</v>
      </c>
    </row>
    <row r="102" customFormat="false" ht="13.8" hidden="false" customHeight="false" outlineLevel="0" collapsed="false">
      <c r="A102" s="3" t="s">
        <v>6</v>
      </c>
      <c r="B102" s="3" t="n">
        <v>1984</v>
      </c>
      <c r="C102" s="4" t="n">
        <v>35.4582749130186</v>
      </c>
      <c r="D102" s="4" t="n">
        <v>0.332</v>
      </c>
      <c r="E102" s="3" t="n">
        <f aca="false">LOOKUP(C102,{0,30,60,90},{1,2,3,4})</f>
        <v>2</v>
      </c>
    </row>
    <row r="103" customFormat="false" ht="13.8" hidden="false" customHeight="false" outlineLevel="0" collapsed="false">
      <c r="A103" s="3" t="s">
        <v>6</v>
      </c>
      <c r="B103" s="3" t="n">
        <v>1985</v>
      </c>
      <c r="C103" s="4" t="n">
        <v>37.6409144659046</v>
      </c>
      <c r="D103" s="4" t="n">
        <v>2.243</v>
      </c>
      <c r="E103" s="3" t="n">
        <f aca="false">LOOKUP(C103,{0,30,60,90},{1,2,3,4})</f>
        <v>2</v>
      </c>
    </row>
    <row r="104" customFormat="false" ht="13.8" hidden="false" customHeight="false" outlineLevel="0" collapsed="false">
      <c r="A104" s="3" t="s">
        <v>6</v>
      </c>
      <c r="B104" s="3" t="n">
        <v>1986</v>
      </c>
      <c r="C104" s="4" t="n">
        <v>42.0278441850654</v>
      </c>
      <c r="D104" s="4" t="n">
        <v>2.341</v>
      </c>
      <c r="E104" s="3" t="n">
        <f aca="false">LOOKUP(C104,{0,30,60,90},{1,2,3,4})</f>
        <v>2</v>
      </c>
    </row>
    <row r="105" customFormat="false" ht="13.8" hidden="false" customHeight="false" outlineLevel="0" collapsed="false">
      <c r="A105" s="3" t="s">
        <v>6</v>
      </c>
      <c r="B105" s="3" t="n">
        <v>1987</v>
      </c>
      <c r="C105" s="4" t="n">
        <v>45.7718944982708</v>
      </c>
      <c r="D105" s="4" t="n">
        <v>1.681</v>
      </c>
      <c r="E105" s="3" t="n">
        <f aca="false">LOOKUP(C105,{0,30,60,90},{1,2,3,4})</f>
        <v>2</v>
      </c>
    </row>
    <row r="106" customFormat="false" ht="13.8" hidden="false" customHeight="false" outlineLevel="0" collapsed="false">
      <c r="A106" s="3" t="s">
        <v>6</v>
      </c>
      <c r="B106" s="3" t="n">
        <v>1988</v>
      </c>
      <c r="C106" s="4" t="n">
        <v>45.7598961056484</v>
      </c>
      <c r="D106" s="4" t="n">
        <v>0.961</v>
      </c>
      <c r="E106" s="3" t="n">
        <f aca="false">LOOKUP(C106,{0,30,60,90},{1,2,3,4})</f>
        <v>2</v>
      </c>
    </row>
    <row r="107" customFormat="false" ht="13.8" hidden="false" customHeight="false" outlineLevel="0" collapsed="false">
      <c r="A107" s="3" t="s">
        <v>6</v>
      </c>
      <c r="B107" s="3" t="n">
        <v>1989</v>
      </c>
      <c r="C107" s="4" t="n">
        <v>45.8473934844997</v>
      </c>
      <c r="D107" s="4" t="n">
        <v>3.742</v>
      </c>
      <c r="E107" s="3" t="n">
        <f aca="false">LOOKUP(C107,{0,30,60,90},{1,2,3,4})</f>
        <v>2</v>
      </c>
    </row>
    <row r="108" customFormat="false" ht="13.8" hidden="false" customHeight="false" outlineLevel="0" collapsed="false">
      <c r="A108" s="3" t="s">
        <v>6</v>
      </c>
      <c r="B108" s="3" t="n">
        <v>1990</v>
      </c>
      <c r="C108" s="4" t="n">
        <v>45.9691806215266</v>
      </c>
      <c r="D108" s="4" t="n">
        <v>4.171</v>
      </c>
      <c r="E108" s="3" t="n">
        <f aca="false">LOOKUP(C108,{0,30,60,90},{1,2,3,4})</f>
        <v>2</v>
      </c>
    </row>
    <row r="109" customFormat="false" ht="13.8" hidden="false" customHeight="false" outlineLevel="0" collapsed="false">
      <c r="A109" s="3" t="s">
        <v>6</v>
      </c>
      <c r="B109" s="3" t="n">
        <v>1991</v>
      </c>
      <c r="C109" s="4" t="n">
        <v>46.6508765564782</v>
      </c>
      <c r="D109" s="4" t="n">
        <v>3.338</v>
      </c>
      <c r="E109" s="3" t="n">
        <f aca="false">LOOKUP(C109,{0,30,60,90},{1,2,3,4})</f>
        <v>2</v>
      </c>
    </row>
    <row r="110" customFormat="false" ht="13.8" hidden="false" customHeight="false" outlineLevel="0" collapsed="false">
      <c r="A110" s="3" t="s">
        <v>6</v>
      </c>
      <c r="B110" s="3" t="n">
        <v>1992</v>
      </c>
      <c r="C110" s="4" t="n">
        <v>46.7494990499783</v>
      </c>
      <c r="D110" s="4" t="n">
        <v>1.888</v>
      </c>
      <c r="E110" s="3" t="n">
        <f aca="false">LOOKUP(C110,{0,30,60,90},{1,2,3,4})</f>
        <v>2</v>
      </c>
    </row>
    <row r="111" customFormat="false" ht="13.8" hidden="false" customHeight="false" outlineLevel="0" collapsed="false">
      <c r="A111" s="3" t="s">
        <v>6</v>
      </c>
      <c r="B111" s="3" t="n">
        <v>1993</v>
      </c>
      <c r="C111" s="4" t="n">
        <v>50.591228951998</v>
      </c>
      <c r="D111" s="4" t="n">
        <v>0.374</v>
      </c>
      <c r="E111" s="3" t="n">
        <f aca="false">LOOKUP(C111,{0,30,60,90},{1,2,3,4})</f>
        <v>2</v>
      </c>
    </row>
    <row r="112" customFormat="false" ht="13.8" hidden="false" customHeight="false" outlineLevel="0" collapsed="false">
      <c r="A112" s="3" t="s">
        <v>6</v>
      </c>
      <c r="B112" s="3" t="n">
        <v>1994</v>
      </c>
      <c r="C112" s="4" t="n">
        <v>53.3303395006287</v>
      </c>
      <c r="D112" s="4" t="n">
        <v>2.213</v>
      </c>
      <c r="E112" s="3" t="n">
        <f aca="false">LOOKUP(C112,{0,30,60,90},{1,2,3,4})</f>
        <v>2</v>
      </c>
    </row>
    <row r="113" customFormat="false" ht="13.8" hidden="false" customHeight="false" outlineLevel="0" collapsed="false">
      <c r="A113" s="3" t="s">
        <v>6</v>
      </c>
      <c r="B113" s="3" t="n">
        <v>1995</v>
      </c>
      <c r="C113" s="4" t="n">
        <v>55.8698378700326</v>
      </c>
      <c r="D113" s="4" t="n">
        <v>2.539</v>
      </c>
      <c r="E113" s="3" t="n">
        <f aca="false">LOOKUP(C113,{0,30,60,90},{1,2,3,4})</f>
        <v>2</v>
      </c>
    </row>
    <row r="114" customFormat="false" ht="13.8" hidden="false" customHeight="false" outlineLevel="0" collapsed="false">
      <c r="A114" s="3" t="s">
        <v>6</v>
      </c>
      <c r="B114" s="3" t="n">
        <v>1996</v>
      </c>
      <c r="C114" s="4" t="n">
        <v>56.3491534832084</v>
      </c>
      <c r="D114" s="4" t="n">
        <v>2.23</v>
      </c>
      <c r="E114" s="3" t="n">
        <f aca="false">LOOKUP(C114,{0,30,60,90},{1,2,3,4})</f>
        <v>2</v>
      </c>
    </row>
    <row r="115" customFormat="false" ht="13.8" hidden="false" customHeight="false" outlineLevel="0" collapsed="false">
      <c r="A115" s="3" t="s">
        <v>6</v>
      </c>
      <c r="B115" s="3" t="n">
        <v>1997</v>
      </c>
      <c r="C115" s="4" t="n">
        <v>58.4586875953782</v>
      </c>
      <c r="D115" s="4" t="n">
        <v>2.126</v>
      </c>
      <c r="E115" s="3" t="n">
        <f aca="false">LOOKUP(C115,{0,30,60,90},{1,2,3,4})</f>
        <v>2</v>
      </c>
    </row>
    <row r="116" customFormat="false" ht="13.8" hidden="false" customHeight="false" outlineLevel="0" collapsed="false">
      <c r="A116" s="3" t="s">
        <v>6</v>
      </c>
      <c r="B116" s="3" t="n">
        <v>1998</v>
      </c>
      <c r="C116" s="4" t="n">
        <v>58.4765078516749</v>
      </c>
      <c r="D116" s="4" t="n">
        <v>3.595</v>
      </c>
      <c r="E116" s="3" t="n">
        <f aca="false">LOOKUP(C116,{0,30,60,90},{1,2,3,4})</f>
        <v>2</v>
      </c>
    </row>
    <row r="117" customFormat="false" ht="13.8" hidden="false" customHeight="false" outlineLevel="0" collapsed="false">
      <c r="A117" s="3" t="s">
        <v>6</v>
      </c>
      <c r="B117" s="3" t="n">
        <v>1999</v>
      </c>
      <c r="C117" s="4" t="n">
        <v>59.5891483440163</v>
      </c>
      <c r="D117" s="4" t="n">
        <v>3.34</v>
      </c>
      <c r="E117" s="3" t="n">
        <f aca="false">LOOKUP(C117,{0,30,60,90},{1,2,3,4})</f>
        <v>2</v>
      </c>
    </row>
    <row r="118" customFormat="false" ht="13.8" hidden="false" customHeight="false" outlineLevel="0" collapsed="false">
      <c r="A118" s="3" t="s">
        <v>6</v>
      </c>
      <c r="B118" s="3" t="n">
        <v>2000</v>
      </c>
      <c r="C118" s="4" t="n">
        <v>58.1634373991105</v>
      </c>
      <c r="D118" s="4" t="n">
        <v>3.651</v>
      </c>
      <c r="E118" s="3" t="n">
        <f aca="false">LOOKUP(C118,{0,30,60,90},{1,2,3,4})</f>
        <v>2</v>
      </c>
    </row>
    <row r="119" customFormat="false" ht="13.8" hidden="false" customHeight="false" outlineLevel="0" collapsed="false">
      <c r="A119" s="3" t="s">
        <v>6</v>
      </c>
      <c r="B119" s="3" t="n">
        <v>2001</v>
      </c>
      <c r="C119" s="4" t="n">
        <v>57.1357982861096</v>
      </c>
      <c r="D119" s="4" t="n">
        <v>0.52</v>
      </c>
      <c r="E119" s="3" t="n">
        <f aca="false">LOOKUP(C119,{0,30,60,90},{1,2,3,4})</f>
        <v>2</v>
      </c>
    </row>
    <row r="120" customFormat="false" ht="13.8" hidden="false" customHeight="false" outlineLevel="0" collapsed="false">
      <c r="A120" s="3" t="s">
        <v>6</v>
      </c>
      <c r="B120" s="3" t="n">
        <v>2002</v>
      </c>
      <c r="C120" s="4" t="n">
        <v>56.6388543646732</v>
      </c>
      <c r="D120" s="4" t="n">
        <v>1.647</v>
      </c>
      <c r="E120" s="3" t="n">
        <f aca="false">LOOKUP(C120,{0,30,60,90},{1,2,3,4})</f>
        <v>2</v>
      </c>
    </row>
    <row r="121" customFormat="false" ht="13.8" hidden="false" customHeight="false" outlineLevel="0" collapsed="false">
      <c r="A121" s="3" t="s">
        <v>6</v>
      </c>
      <c r="B121" s="3" t="n">
        <v>2003</v>
      </c>
      <c r="C121" s="4" t="n">
        <v>56.8190163993157</v>
      </c>
      <c r="D121" s="4" t="n">
        <v>0.801</v>
      </c>
      <c r="E121" s="3" t="n">
        <f aca="false">LOOKUP(C121,{0,30,60,90},{1,2,3,4})</f>
        <v>2</v>
      </c>
    </row>
    <row r="122" customFormat="false" ht="13.8" hidden="false" customHeight="false" outlineLevel="0" collapsed="false">
      <c r="A122" s="3" t="s">
        <v>6</v>
      </c>
      <c r="B122" s="3" t="n">
        <v>2004</v>
      </c>
      <c r="C122" s="4" t="n">
        <v>58.2308769578404</v>
      </c>
      <c r="D122" s="4" t="n">
        <v>2.545</v>
      </c>
      <c r="E122" s="3" t="n">
        <f aca="false">LOOKUP(C122,{0,30,60,90},{1,2,3,4})</f>
        <v>2</v>
      </c>
    </row>
    <row r="123" customFormat="false" ht="13.8" hidden="false" customHeight="false" outlineLevel="0" collapsed="false">
      <c r="A123" s="3" t="s">
        <v>6</v>
      </c>
      <c r="B123" s="3" t="n">
        <v>2005</v>
      </c>
      <c r="C123" s="4" t="n">
        <v>58.0204035552271</v>
      </c>
      <c r="D123" s="4" t="n">
        <v>2.46</v>
      </c>
      <c r="E123" s="3" t="n">
        <f aca="false">LOOKUP(C123,{0,30,60,90},{1,2,3,4})</f>
        <v>2</v>
      </c>
    </row>
    <row r="124" customFormat="false" ht="13.8" hidden="false" customHeight="false" outlineLevel="0" collapsed="false">
      <c r="A124" s="3" t="s">
        <v>6</v>
      </c>
      <c r="B124" s="3" t="n">
        <v>2006</v>
      </c>
      <c r="C124" s="4" t="n">
        <v>56.7082549324256</v>
      </c>
      <c r="D124" s="4" t="n">
        <v>3.46</v>
      </c>
      <c r="E124" s="3" t="n">
        <f aca="false">LOOKUP(C124,{0,30,60,90},{1,2,3,4})</f>
        <v>2</v>
      </c>
    </row>
    <row r="125" customFormat="false" ht="13.8" hidden="false" customHeight="false" outlineLevel="0" collapsed="false">
      <c r="A125" s="3" t="s">
        <v>6</v>
      </c>
      <c r="B125" s="3" t="n">
        <v>2007</v>
      </c>
      <c r="C125" s="4" t="n">
        <v>54.4260696796685</v>
      </c>
      <c r="D125" s="4" t="n">
        <v>3.547</v>
      </c>
      <c r="E125" s="3" t="n">
        <f aca="false">LOOKUP(C125,{0,30,60,90},{1,2,3,4})</f>
        <v>2</v>
      </c>
    </row>
    <row r="126" customFormat="false" ht="13.8" hidden="false" customHeight="false" outlineLevel="0" collapsed="false">
      <c r="A126" s="3" t="s">
        <v>6</v>
      </c>
      <c r="B126" s="3" t="n">
        <v>2008</v>
      </c>
      <c r="C126" s="4" t="n">
        <v>57.4634225949735</v>
      </c>
      <c r="D126" s="4" t="n">
        <v>2.048</v>
      </c>
      <c r="E126" s="3" t="n">
        <f aca="false">LOOKUP(C126,{0,30,60,90},{1,2,3,4})</f>
        <v>2</v>
      </c>
    </row>
    <row r="127" customFormat="false" ht="13.8" hidden="false" customHeight="false" outlineLevel="0" collapsed="false">
      <c r="A127" s="3" t="s">
        <v>6</v>
      </c>
      <c r="B127" s="3" t="n">
        <v>2009</v>
      </c>
      <c r="C127" s="4" t="n">
        <v>62.167356864874</v>
      </c>
      <c r="D127" s="4" t="n">
        <v>-3.824</v>
      </c>
      <c r="E127" s="3" t="n">
        <f aca="false">LOOKUP(C127,{0,30,60,90},{1,2,3,4})</f>
        <v>3</v>
      </c>
    </row>
    <row r="128" customFormat="false" ht="13.8" hidden="false" customHeight="false" outlineLevel="0" collapsed="false">
      <c r="A128" s="3" t="s">
        <v>7</v>
      </c>
      <c r="B128" s="3" t="n">
        <v>1947</v>
      </c>
      <c r="C128" s="4" t="n">
        <v>98.6420596715163</v>
      </c>
      <c r="D128" s="4" t="n">
        <v>15.2163021098959</v>
      </c>
      <c r="E128" s="3" t="n">
        <f aca="false">LOOKUP(C128,{0,30,60,90},{1,2,3,4})</f>
        <v>4</v>
      </c>
    </row>
    <row r="129" customFormat="false" ht="13.8" hidden="false" customHeight="false" outlineLevel="0" collapsed="false">
      <c r="A129" s="3" t="s">
        <v>7</v>
      </c>
      <c r="B129" s="3" t="n">
        <v>1948</v>
      </c>
      <c r="C129" s="4" t="n">
        <v>74.2405108230687</v>
      </c>
      <c r="D129" s="4" t="n">
        <v>11.4405542270448</v>
      </c>
      <c r="E129" s="3" t="n">
        <f aca="false">LOOKUP(C129,{0,30,60,90},{1,2,3,4})</f>
        <v>3</v>
      </c>
    </row>
    <row r="130" customFormat="false" ht="13.8" hidden="false" customHeight="false" outlineLevel="0" collapsed="false">
      <c r="A130" s="3" t="s">
        <v>7</v>
      </c>
      <c r="B130" s="3" t="n">
        <v>1949</v>
      </c>
      <c r="C130" s="4" t="n">
        <v>78.254068488458</v>
      </c>
      <c r="D130" s="4" t="n">
        <v>-1.30662891505271</v>
      </c>
      <c r="E130" s="3" t="n">
        <f aca="false">LOOKUP(C130,{0,30,60,90},{1,2,3,4})</f>
        <v>3</v>
      </c>
    </row>
    <row r="131" customFormat="false" ht="13.8" hidden="false" customHeight="false" outlineLevel="0" collapsed="false">
      <c r="A131" s="3" t="s">
        <v>7</v>
      </c>
      <c r="B131" s="3" t="n">
        <v>1950</v>
      </c>
      <c r="C131" s="4" t="n">
        <v>73.6828782387758</v>
      </c>
      <c r="D131" s="4" t="n">
        <v>5.64131712126093</v>
      </c>
      <c r="E131" s="3" t="n">
        <f aca="false">LOOKUP(C131,{0,30,60,90},{1,2,3,4})</f>
        <v>3</v>
      </c>
    </row>
    <row r="132" customFormat="false" ht="13.8" hidden="false" customHeight="false" outlineLevel="0" collapsed="false">
      <c r="A132" s="3" t="s">
        <v>7</v>
      </c>
      <c r="B132" s="3" t="n">
        <v>1951</v>
      </c>
      <c r="C132" s="4" t="n">
        <v>64.4716690155447</v>
      </c>
      <c r="D132" s="4" t="n">
        <v>7.03306260536798</v>
      </c>
      <c r="E132" s="3" t="n">
        <f aca="false">LOOKUP(C132,{0,30,60,90},{1,2,3,4})</f>
        <v>3</v>
      </c>
    </row>
    <row r="133" customFormat="false" ht="13.8" hidden="false" customHeight="false" outlineLevel="0" collapsed="false">
      <c r="A133" s="3" t="s">
        <v>7</v>
      </c>
      <c r="B133" s="3" t="n">
        <v>1952</v>
      </c>
      <c r="C133" s="4" t="n">
        <v>66.2538635395038</v>
      </c>
      <c r="D133" s="4" t="n">
        <v>-0.429523563443024</v>
      </c>
      <c r="E133" s="3" t="n">
        <f aca="false">LOOKUP(C133,{0,30,60,90},{1,2,3,4})</f>
        <v>3</v>
      </c>
    </row>
    <row r="134" customFormat="false" ht="13.8" hidden="false" customHeight="false" outlineLevel="0" collapsed="false">
      <c r="A134" s="3" t="s">
        <v>7</v>
      </c>
      <c r="B134" s="3" t="n">
        <v>1953</v>
      </c>
      <c r="C134" s="4" t="n">
        <v>68.4600946012561</v>
      </c>
      <c r="D134" s="4" t="n">
        <v>2.93107749773374</v>
      </c>
      <c r="E134" s="3" t="n">
        <f aca="false">LOOKUP(C134,{0,30,60,90},{1,2,3,4})</f>
        <v>3</v>
      </c>
    </row>
    <row r="135" customFormat="false" ht="13.8" hidden="false" customHeight="false" outlineLevel="0" collapsed="false">
      <c r="A135" s="3" t="s">
        <v>7</v>
      </c>
      <c r="B135" s="3" t="n">
        <v>1954</v>
      </c>
      <c r="C135" s="4" t="n">
        <v>69.861413809551</v>
      </c>
      <c r="D135" s="4" t="n">
        <v>-1.26872534974621</v>
      </c>
      <c r="E135" s="3" t="n">
        <f aca="false">LOOKUP(C135,{0,30,60,90},{1,2,3,4})</f>
        <v>3</v>
      </c>
    </row>
    <row r="136" customFormat="false" ht="13.8" hidden="false" customHeight="false" outlineLevel="0" collapsed="false">
      <c r="A136" s="3" t="s">
        <v>7</v>
      </c>
      <c r="B136" s="3" t="n">
        <v>1955</v>
      </c>
      <c r="C136" s="4" t="n">
        <v>68.624334910861</v>
      </c>
      <c r="D136" s="4" t="n">
        <v>5.1495118189969</v>
      </c>
      <c r="E136" s="3" t="n">
        <f aca="false">LOOKUP(C136,{0,30,60,90},{1,2,3,4})</f>
        <v>3</v>
      </c>
    </row>
    <row r="137" customFormat="false" ht="13.8" hidden="false" customHeight="false" outlineLevel="0" collapsed="false">
      <c r="A137" s="3" t="s">
        <v>7</v>
      </c>
      <c r="B137" s="3" t="n">
        <v>1956</v>
      </c>
      <c r="C137" s="4" t="n">
        <v>65.8899767320878</v>
      </c>
      <c r="D137" s="4" t="n">
        <v>2.43215983118605</v>
      </c>
      <c r="E137" s="3" t="n">
        <f aca="false">LOOKUP(C137,{0,30,60,90},{1,2,3,4})</f>
        <v>3</v>
      </c>
    </row>
    <row r="138" customFormat="false" ht="13.8" hidden="false" customHeight="false" outlineLevel="0" collapsed="false">
      <c r="A138" s="3" t="s">
        <v>7</v>
      </c>
      <c r="B138" s="3" t="n">
        <v>1957</v>
      </c>
      <c r="C138" s="4" t="n">
        <v>62.8383073130984</v>
      </c>
      <c r="D138" s="4" t="n">
        <v>3.04613687710755</v>
      </c>
      <c r="E138" s="3" t="n">
        <f aca="false">LOOKUP(C138,{0,30,60,90},{1,2,3,4})</f>
        <v>3</v>
      </c>
    </row>
    <row r="139" customFormat="false" ht="13.8" hidden="false" customHeight="false" outlineLevel="0" collapsed="false">
      <c r="A139" s="3" t="s">
        <v>7</v>
      </c>
      <c r="B139" s="3" t="n">
        <v>1958</v>
      </c>
      <c r="C139" s="4" t="n">
        <v>67.1685950209826</v>
      </c>
      <c r="D139" s="4" t="n">
        <v>-1.49460344449001</v>
      </c>
      <c r="E139" s="3" t="n">
        <f aca="false">LOOKUP(C139,{0,30,60,90},{1,2,3,4})</f>
        <v>3</v>
      </c>
    </row>
    <row r="140" customFormat="false" ht="13.8" hidden="false" customHeight="false" outlineLevel="0" collapsed="false">
      <c r="A140" s="3" t="s">
        <v>7</v>
      </c>
      <c r="B140" s="3" t="n">
        <v>1959</v>
      </c>
      <c r="C140" s="4" t="n">
        <v>70.2802145989955</v>
      </c>
      <c r="D140" s="4" t="n">
        <v>2.58742235278915</v>
      </c>
      <c r="E140" s="3" t="n">
        <f aca="false">LOOKUP(C140,{0,30,60,90},{1,2,3,4})</f>
        <v>3</v>
      </c>
    </row>
    <row r="141" customFormat="false" ht="13.8" hidden="false" customHeight="false" outlineLevel="0" collapsed="false">
      <c r="A141" s="3" t="s">
        <v>7</v>
      </c>
      <c r="B141" s="3" t="n">
        <v>1960</v>
      </c>
      <c r="C141" s="4" t="n">
        <v>69.6691915999035</v>
      </c>
      <c r="D141" s="4" t="n">
        <v>6.42816207486305</v>
      </c>
      <c r="E141" s="3" t="n">
        <f aca="false">LOOKUP(C141,{0,30,60,90},{1,2,3,4})</f>
        <v>3</v>
      </c>
    </row>
    <row r="142" customFormat="false" ht="13.8" hidden="false" customHeight="false" outlineLevel="0" collapsed="false">
      <c r="A142" s="3" t="s">
        <v>7</v>
      </c>
      <c r="B142" s="3" t="n">
        <v>1961</v>
      </c>
      <c r="C142" s="4" t="n">
        <v>67.975231038115</v>
      </c>
      <c r="D142" s="4" t="n">
        <v>4.96358672125783</v>
      </c>
      <c r="E142" s="3" t="n">
        <f aca="false">LOOKUP(C142,{0,30,60,90},{1,2,3,4})</f>
        <v>3</v>
      </c>
    </row>
    <row r="143" customFormat="false" ht="13.8" hidden="false" customHeight="false" outlineLevel="0" collapsed="false">
      <c r="A143" s="3" t="s">
        <v>7</v>
      </c>
      <c r="B143" s="3" t="n">
        <v>1962</v>
      </c>
      <c r="C143" s="4" t="n">
        <v>65.6615735000196</v>
      </c>
      <c r="D143" s="4" t="n">
        <v>4.6009621371027</v>
      </c>
      <c r="E143" s="3" t="n">
        <f aca="false">LOOKUP(C143,{0,30,60,90},{1,2,3,4})</f>
        <v>3</v>
      </c>
    </row>
    <row r="144" customFormat="false" ht="13.8" hidden="false" customHeight="false" outlineLevel="0" collapsed="false">
      <c r="A144" s="3" t="s">
        <v>7</v>
      </c>
      <c r="B144" s="3" t="n">
        <v>1963</v>
      </c>
      <c r="C144" s="4" t="n">
        <v>63.8501042554893</v>
      </c>
      <c r="D144" s="4" t="n">
        <v>6.18462526609342</v>
      </c>
      <c r="E144" s="3" t="n">
        <f aca="false">LOOKUP(C144,{0,30,60,90},{1,2,3,4})</f>
        <v>3</v>
      </c>
    </row>
    <row r="145" customFormat="false" ht="13.8" hidden="false" customHeight="false" outlineLevel="0" collapsed="false">
      <c r="A145" s="3" t="s">
        <v>7</v>
      </c>
      <c r="B145" s="3" t="n">
        <v>1964</v>
      </c>
      <c r="C145" s="4" t="n">
        <v>59.3687226097245</v>
      </c>
      <c r="D145" s="4" t="n">
        <v>7.15104365969566</v>
      </c>
      <c r="E145" s="3" t="n">
        <f aca="false">LOOKUP(C145,{0,30,60,90},{1,2,3,4})</f>
        <v>2</v>
      </c>
    </row>
    <row r="146" customFormat="false" ht="13.8" hidden="false" customHeight="false" outlineLevel="0" collapsed="false">
      <c r="A146" s="3" t="s">
        <v>7</v>
      </c>
      <c r="B146" s="3" t="n">
        <v>1965</v>
      </c>
      <c r="C146" s="4" t="n">
        <v>57.6987047294926</v>
      </c>
      <c r="D146" s="4" t="n">
        <v>3.44247406431457</v>
      </c>
      <c r="E146" s="3" t="n">
        <f aca="false">LOOKUP(C146,{0,30,60,90},{1,2,3,4})</f>
        <v>2</v>
      </c>
    </row>
    <row r="147" customFormat="false" ht="13.8" hidden="false" customHeight="false" outlineLevel="0" collapsed="false">
      <c r="A147" s="3" t="s">
        <v>7</v>
      </c>
      <c r="B147" s="3" t="n">
        <v>1966</v>
      </c>
      <c r="C147" s="4" t="n">
        <v>55.3326048982581</v>
      </c>
      <c r="D147" s="4" t="n">
        <v>3.75867346389342</v>
      </c>
      <c r="E147" s="3" t="n">
        <f aca="false">LOOKUP(C147,{0,30,60,90},{1,2,3,4})</f>
        <v>2</v>
      </c>
    </row>
    <row r="148" customFormat="false" ht="13.8" hidden="false" customHeight="false" outlineLevel="0" collapsed="false">
      <c r="A148" s="3" t="s">
        <v>7</v>
      </c>
      <c r="B148" s="3" t="n">
        <v>1967</v>
      </c>
      <c r="C148" s="4" t="n">
        <v>54.07677150131</v>
      </c>
      <c r="D148" s="4" t="n">
        <v>3.34511073859325</v>
      </c>
      <c r="E148" s="3" t="n">
        <f aca="false">LOOKUP(C148,{0,30,60,90},{1,2,3,4})</f>
        <v>2</v>
      </c>
    </row>
    <row r="149" customFormat="false" ht="13.8" hidden="false" customHeight="false" outlineLevel="0" collapsed="false">
      <c r="A149" s="3" t="s">
        <v>7</v>
      </c>
      <c r="B149" s="3" t="n">
        <v>1968</v>
      </c>
      <c r="C149" s="4" t="n">
        <v>54.7940206191001</v>
      </c>
      <c r="D149" s="4" t="n">
        <v>5.20399101478668</v>
      </c>
      <c r="E149" s="3" t="n">
        <f aca="false">LOOKUP(C149,{0,30,60,90},{1,2,3,4})</f>
        <v>2</v>
      </c>
    </row>
    <row r="150" customFormat="false" ht="13.8" hidden="false" customHeight="false" outlineLevel="0" collapsed="false">
      <c r="A150" s="3" t="s">
        <v>7</v>
      </c>
      <c r="B150" s="3" t="n">
        <v>1969</v>
      </c>
      <c r="C150" s="4" t="n">
        <v>52.2178640693992</v>
      </c>
      <c r="D150" s="4" t="n">
        <v>7.52912071364305</v>
      </c>
      <c r="E150" s="3" t="n">
        <f aca="false">LOOKUP(C150,{0,30,60,90},{1,2,3,4})</f>
        <v>2</v>
      </c>
    </row>
    <row r="151" customFormat="false" ht="13.8" hidden="false" customHeight="false" outlineLevel="0" collapsed="false">
      <c r="A151" s="3" t="s">
        <v>7</v>
      </c>
      <c r="B151" s="3" t="n">
        <v>1970</v>
      </c>
      <c r="C151" s="4" t="n">
        <v>48.3278922388961</v>
      </c>
      <c r="D151" s="4" t="n">
        <v>5.09117765248648</v>
      </c>
      <c r="E151" s="3" t="n">
        <f aca="false">LOOKUP(C151,{0,30,60,90},{1,2,3,4})</f>
        <v>2</v>
      </c>
    </row>
    <row r="152" customFormat="false" ht="13.8" hidden="false" customHeight="false" outlineLevel="0" collapsed="false">
      <c r="A152" s="3" t="s">
        <v>7</v>
      </c>
      <c r="B152" s="3" t="n">
        <v>1971</v>
      </c>
      <c r="C152" s="4" t="n">
        <v>45.4831628028969</v>
      </c>
      <c r="D152" s="4" t="n">
        <v>4.90975836691772</v>
      </c>
      <c r="E152" s="3" t="n">
        <f aca="false">LOOKUP(C152,{0,30,60,90},{1,2,3,4})</f>
        <v>2</v>
      </c>
    </row>
    <row r="153" customFormat="false" ht="13.8" hidden="false" customHeight="false" outlineLevel="0" collapsed="false">
      <c r="A153" s="3" t="s">
        <v>7</v>
      </c>
      <c r="B153" s="3" t="n">
        <v>1972</v>
      </c>
      <c r="C153" s="4" t="n">
        <v>44.8098054272241</v>
      </c>
      <c r="D153" s="4" t="n">
        <v>6.32754754290181</v>
      </c>
      <c r="E153" s="3" t="n">
        <f aca="false">LOOKUP(C153,{0,30,60,90},{1,2,3,4})</f>
        <v>2</v>
      </c>
    </row>
    <row r="154" customFormat="false" ht="13.8" hidden="false" customHeight="false" outlineLevel="0" collapsed="false">
      <c r="A154" s="3" t="s">
        <v>7</v>
      </c>
      <c r="B154" s="3" t="n">
        <v>1973</v>
      </c>
      <c r="C154" s="4" t="n">
        <v>42.1708778814453</v>
      </c>
      <c r="D154" s="4" t="n">
        <v>7.40209760381718</v>
      </c>
      <c r="E154" s="3" t="n">
        <f aca="false">LOOKUP(C154,{0,30,60,90},{1,2,3,4})</f>
        <v>2</v>
      </c>
    </row>
    <row r="155" customFormat="false" ht="13.8" hidden="false" customHeight="false" outlineLevel="0" collapsed="false">
      <c r="A155" s="3" t="s">
        <v>7</v>
      </c>
      <c r="B155" s="3" t="n">
        <v>1974</v>
      </c>
      <c r="C155" s="4" t="n">
        <v>38.6826658137517</v>
      </c>
      <c r="D155" s="4" t="n">
        <v>3.12869266106497</v>
      </c>
      <c r="E155" s="3" t="n">
        <f aca="false">LOOKUP(C155,{0,30,60,90},{1,2,3,4})</f>
        <v>2</v>
      </c>
    </row>
    <row r="156" customFormat="false" ht="13.8" hidden="false" customHeight="false" outlineLevel="0" collapsed="false">
      <c r="A156" s="3" t="s">
        <v>7</v>
      </c>
      <c r="B156" s="3" t="n">
        <v>1975</v>
      </c>
      <c r="C156" s="4" t="n">
        <v>39.6338031655435</v>
      </c>
      <c r="D156" s="4" t="n">
        <v>-2.89670245254842</v>
      </c>
      <c r="E156" s="3" t="n">
        <f aca="false">LOOKUP(C156,{0,30,60,90},{1,2,3,4})</f>
        <v>2</v>
      </c>
    </row>
    <row r="157" customFormat="false" ht="13.8" hidden="false" customHeight="false" outlineLevel="0" collapsed="false">
      <c r="A157" s="3" t="s">
        <v>7</v>
      </c>
      <c r="B157" s="3" t="n">
        <v>1976</v>
      </c>
      <c r="C157" s="4" t="n">
        <v>39.3842310848093</v>
      </c>
      <c r="D157" s="4" t="n">
        <v>5.71506251165117</v>
      </c>
      <c r="E157" s="3" t="n">
        <f aca="false">LOOKUP(C157,{0,30,60,90},{1,2,3,4})</f>
        <v>2</v>
      </c>
    </row>
    <row r="158" customFormat="false" ht="13.8" hidden="false" customHeight="false" outlineLevel="0" collapsed="false">
      <c r="A158" s="3" t="s">
        <v>7</v>
      </c>
      <c r="B158" s="3" t="n">
        <v>1977</v>
      </c>
      <c r="C158" s="4" t="n">
        <v>42.2090393642698</v>
      </c>
      <c r="D158" s="4" t="n">
        <v>1.11662664694456</v>
      </c>
      <c r="E158" s="3" t="n">
        <f aca="false">LOOKUP(C158,{0,30,60,90},{1,2,3,4})</f>
        <v>2</v>
      </c>
    </row>
    <row r="159" customFormat="false" ht="13.8" hidden="false" customHeight="false" outlineLevel="0" collapsed="false">
      <c r="A159" s="3" t="s">
        <v>7</v>
      </c>
      <c r="B159" s="3" t="n">
        <v>1978</v>
      </c>
      <c r="C159" s="4" t="n">
        <v>45.5343037364714</v>
      </c>
      <c r="D159" s="4" t="n">
        <v>3.0823595623346</v>
      </c>
      <c r="E159" s="3" t="n">
        <f aca="false">LOOKUP(C159,{0,30,60,90},{1,2,3,4})</f>
        <v>2</v>
      </c>
    </row>
    <row r="160" customFormat="false" ht="13.8" hidden="false" customHeight="false" outlineLevel="0" collapsed="false">
      <c r="A160" s="3" t="s">
        <v>7</v>
      </c>
      <c r="B160" s="3" t="n">
        <v>1979</v>
      </c>
      <c r="C160" s="4" t="n">
        <v>49.233083362051</v>
      </c>
      <c r="D160" s="4" t="n">
        <v>2.94325276213523</v>
      </c>
      <c r="E160" s="3" t="n">
        <f aca="false">LOOKUP(C160,{0,30,60,90},{1,2,3,4})</f>
        <v>2</v>
      </c>
    </row>
    <row r="161" customFormat="false" ht="13.8" hidden="false" customHeight="false" outlineLevel="0" collapsed="false">
      <c r="A161" s="3" t="s">
        <v>7</v>
      </c>
      <c r="B161" s="3" t="n">
        <v>1980</v>
      </c>
      <c r="C161" s="4" t="n">
        <v>55.2451454928535</v>
      </c>
      <c r="D161" s="4" t="n">
        <v>4.00784092782485</v>
      </c>
      <c r="E161" s="3" t="n">
        <f aca="false">LOOKUP(C161,{0,30,60,90},{1,2,3,4})</f>
        <v>2</v>
      </c>
    </row>
    <row r="162" customFormat="false" ht="13.8" hidden="false" customHeight="false" outlineLevel="0" collapsed="false">
      <c r="A162" s="3" t="s">
        <v>7</v>
      </c>
      <c r="B162" s="3" t="n">
        <v>1981</v>
      </c>
      <c r="C162" s="4" t="n">
        <v>65.4015056461732</v>
      </c>
      <c r="D162" s="4" t="n">
        <v>0.146065956894303</v>
      </c>
      <c r="E162" s="3" t="n">
        <f aca="false">LOOKUP(C162,{0,30,60,90},{1,2,3,4})</f>
        <v>3</v>
      </c>
    </row>
    <row r="163" customFormat="false" ht="13.8" hidden="false" customHeight="false" outlineLevel="0" collapsed="false">
      <c r="A163" s="3" t="s">
        <v>7</v>
      </c>
      <c r="B163" s="3" t="n">
        <v>1982</v>
      </c>
      <c r="C163" s="4" t="n">
        <v>76.4467147155552</v>
      </c>
      <c r="D163" s="4" t="n">
        <v>0.580710681835361</v>
      </c>
      <c r="E163" s="3" t="n">
        <f aca="false">LOOKUP(C163,{0,30,60,90},{1,2,3,4})</f>
        <v>3</v>
      </c>
    </row>
    <row r="164" customFormat="false" ht="13.8" hidden="false" customHeight="false" outlineLevel="0" collapsed="false">
      <c r="A164" s="3" t="s">
        <v>7</v>
      </c>
      <c r="B164" s="3" t="n">
        <v>1983</v>
      </c>
      <c r="C164" s="4" t="n">
        <v>86.8510870999981</v>
      </c>
      <c r="D164" s="4" t="n">
        <v>0.397437067988582</v>
      </c>
      <c r="E164" s="3" t="n">
        <f aca="false">LOOKUP(C164,{0,30,60,90},{1,2,3,4})</f>
        <v>3</v>
      </c>
    </row>
    <row r="165" customFormat="false" ht="13.8" hidden="false" customHeight="false" outlineLevel="0" collapsed="false">
      <c r="A165" s="3" t="s">
        <v>7</v>
      </c>
      <c r="B165" s="3" t="n">
        <v>1984</v>
      </c>
      <c r="C165" s="4" t="n">
        <v>92.555985502425</v>
      </c>
      <c r="D165" s="4" t="n">
        <v>2.10182257814298</v>
      </c>
      <c r="E165" s="3" t="n">
        <f aca="false">LOOKUP(C165,{0,30,60,90},{1,2,3,4})</f>
        <v>4</v>
      </c>
    </row>
    <row r="166" customFormat="false" ht="13.8" hidden="false" customHeight="false" outlineLevel="0" collapsed="false">
      <c r="A166" s="3" t="s">
        <v>7</v>
      </c>
      <c r="B166" s="3" t="n">
        <v>1985</v>
      </c>
      <c r="C166" s="4" t="n">
        <v>100.131504327314</v>
      </c>
      <c r="D166" s="4" t="n">
        <v>1.84740807494419</v>
      </c>
      <c r="E166" s="3" t="n">
        <f aca="false">LOOKUP(C166,{0,30,60,90},{1,2,3,4})</f>
        <v>4</v>
      </c>
    </row>
    <row r="167" customFormat="false" ht="13.8" hidden="false" customHeight="false" outlineLevel="0" collapsed="false">
      <c r="A167" s="3" t="s">
        <v>7</v>
      </c>
      <c r="B167" s="3" t="n">
        <v>1986</v>
      </c>
      <c r="C167" s="4" t="n">
        <v>105.440985987361</v>
      </c>
      <c r="D167" s="4" t="n">
        <v>1.85350947589358</v>
      </c>
      <c r="E167" s="3" t="n">
        <f aca="false">LOOKUP(C167,{0,30,60,90},{1,2,3,4})</f>
        <v>4</v>
      </c>
    </row>
    <row r="168" customFormat="false" ht="13.8" hidden="false" customHeight="false" outlineLevel="0" collapsed="false">
      <c r="A168" s="3" t="s">
        <v>7</v>
      </c>
      <c r="B168" s="3" t="n">
        <v>1987</v>
      </c>
      <c r="C168" s="4" t="n">
        <v>109.764299609428</v>
      </c>
      <c r="D168" s="4" t="n">
        <v>2.37334020233242</v>
      </c>
      <c r="E168" s="3" t="n">
        <f aca="false">LOOKUP(C168,{0,30,60,90},{1,2,3,4})</f>
        <v>4</v>
      </c>
    </row>
    <row r="169" customFormat="false" ht="13.8" hidden="false" customHeight="false" outlineLevel="0" collapsed="false">
      <c r="A169" s="3" t="s">
        <v>7</v>
      </c>
      <c r="B169" s="3" t="n">
        <v>1988</v>
      </c>
      <c r="C169" s="4" t="n">
        <v>111.297254193512</v>
      </c>
      <c r="D169" s="4" t="n">
        <v>4.56559277714737</v>
      </c>
      <c r="E169" s="3" t="n">
        <f aca="false">LOOKUP(C169,{0,30,60,90},{1,2,3,4})</f>
        <v>4</v>
      </c>
    </row>
    <row r="170" customFormat="false" ht="13.8" hidden="false" customHeight="false" outlineLevel="0" collapsed="false">
      <c r="A170" s="3" t="s">
        <v>7</v>
      </c>
      <c r="B170" s="3" t="n">
        <v>1989</v>
      </c>
      <c r="C170" s="4" t="n">
        <v>109.349007070077</v>
      </c>
      <c r="D170" s="4" t="n">
        <v>3.61793681349791</v>
      </c>
      <c r="E170" s="3" t="n">
        <f aca="false">LOOKUP(C170,{0,30,60,90},{1,2,3,4})</f>
        <v>4</v>
      </c>
    </row>
    <row r="171" customFormat="false" ht="13.8" hidden="false" customHeight="false" outlineLevel="0" collapsed="false">
      <c r="A171" s="3" t="s">
        <v>7</v>
      </c>
      <c r="B171" s="3" t="n">
        <v>1990</v>
      </c>
      <c r="C171" s="4" t="n">
        <v>109.829822463435</v>
      </c>
      <c r="D171" s="4" t="n">
        <v>3.08999508223595</v>
      </c>
      <c r="E171" s="3" t="n">
        <f aca="false">LOOKUP(C171,{0,30,60,90},{1,2,3,4})</f>
        <v>4</v>
      </c>
    </row>
    <row r="172" customFormat="false" ht="13.8" hidden="false" customHeight="false" outlineLevel="0" collapsed="false">
      <c r="A172" s="3" t="s">
        <v>7</v>
      </c>
      <c r="B172" s="3" t="n">
        <v>1991</v>
      </c>
      <c r="C172" s="4" t="n">
        <v>112.519764350382</v>
      </c>
      <c r="D172" s="4" t="n">
        <v>1.80036926121256</v>
      </c>
      <c r="E172" s="3" t="n">
        <f aca="false">LOOKUP(C172,{0,30,60,90},{1,2,3,4})</f>
        <v>4</v>
      </c>
    </row>
    <row r="173" customFormat="false" ht="13.8" hidden="false" customHeight="false" outlineLevel="0" collapsed="false">
      <c r="A173" s="3" t="s">
        <v>7</v>
      </c>
      <c r="B173" s="3" t="n">
        <v>1992</v>
      </c>
      <c r="C173" s="4" t="n">
        <v>114.815125252153</v>
      </c>
      <c r="D173" s="4" t="n">
        <v>1.33160356482727</v>
      </c>
      <c r="E173" s="3" t="n">
        <f aca="false">LOOKUP(C173,{0,30,60,90},{1,2,3,4})</f>
        <v>4</v>
      </c>
    </row>
    <row r="174" customFormat="false" ht="13.8" hidden="false" customHeight="false" outlineLevel="0" collapsed="false">
      <c r="A174" s="3" t="s">
        <v>7</v>
      </c>
      <c r="B174" s="3" t="n">
        <v>1993</v>
      </c>
      <c r="C174" s="4" t="n">
        <v>121.692222787331</v>
      </c>
      <c r="D174" s="4" t="n">
        <v>-0.692377849047066</v>
      </c>
      <c r="E174" s="3" t="n">
        <f aca="false">LOOKUP(C174,{0,30,60,90},{1,2,3,4})</f>
        <v>4</v>
      </c>
    </row>
    <row r="175" customFormat="false" ht="13.8" hidden="false" customHeight="false" outlineLevel="0" collapsed="false">
      <c r="A175" s="3" t="s">
        <v>7</v>
      </c>
      <c r="B175" s="3" t="n">
        <v>1994</v>
      </c>
      <c r="C175" s="4" t="n">
        <v>118.74486905837</v>
      </c>
      <c r="D175" s="4" t="n">
        <v>3.29156713779395</v>
      </c>
      <c r="E175" s="3" t="n">
        <f aca="false">LOOKUP(C175,{0,30,60,90},{1,2,3,4})</f>
        <v>4</v>
      </c>
    </row>
    <row r="176" customFormat="false" ht="13.8" hidden="false" customHeight="false" outlineLevel="0" collapsed="false">
      <c r="A176" s="3" t="s">
        <v>7</v>
      </c>
      <c r="B176" s="3" t="n">
        <v>1995</v>
      </c>
      <c r="C176" s="4" t="n">
        <v>117.027231879678</v>
      </c>
      <c r="D176" s="4" t="n">
        <v>4.2774252796794</v>
      </c>
      <c r="E176" s="3" t="n">
        <f aca="false">LOOKUP(C176,{0,30,60,90},{1,2,3,4})</f>
        <v>4</v>
      </c>
    </row>
    <row r="177" customFormat="false" ht="13.8" hidden="false" customHeight="false" outlineLevel="0" collapsed="false">
      <c r="A177" s="3" t="s">
        <v>7</v>
      </c>
      <c r="B177" s="3" t="n">
        <v>1996</v>
      </c>
      <c r="C177" s="4" t="n">
        <v>112.840123965767</v>
      </c>
      <c r="D177" s="4" t="n">
        <v>0.890287301796988</v>
      </c>
      <c r="E177" s="3" t="n">
        <f aca="false">LOOKUP(C177,{0,30,60,90},{1,2,3,4})</f>
        <v>4</v>
      </c>
    </row>
    <row r="178" customFormat="false" ht="13.8" hidden="false" customHeight="false" outlineLevel="0" collapsed="false">
      <c r="A178" s="3" t="s">
        <v>7</v>
      </c>
      <c r="B178" s="3" t="n">
        <v>1997</v>
      </c>
      <c r="C178" s="4" t="n">
        <v>109.890462606746</v>
      </c>
      <c r="D178" s="4" t="n">
        <v>3.68724482305749</v>
      </c>
      <c r="E178" s="3" t="n">
        <f aca="false">LOOKUP(C178,{0,30,60,90},{1,2,3,4})</f>
        <v>4</v>
      </c>
    </row>
    <row r="179" customFormat="false" ht="13.8" hidden="false" customHeight="false" outlineLevel="0" collapsed="false">
      <c r="A179" s="3" t="s">
        <v>7</v>
      </c>
      <c r="B179" s="3" t="n">
        <v>1998</v>
      </c>
      <c r="C179" s="4" t="n">
        <v>105.341932449616</v>
      </c>
      <c r="D179" s="4" t="n">
        <v>1.73003627680581</v>
      </c>
      <c r="E179" s="3" t="n">
        <f aca="false">LOOKUP(C179,{0,30,60,90},{1,2,3,4})</f>
        <v>4</v>
      </c>
    </row>
    <row r="180" customFormat="false" ht="13.8" hidden="false" customHeight="false" outlineLevel="0" collapsed="false">
      <c r="A180" s="3" t="s">
        <v>7</v>
      </c>
      <c r="B180" s="3" t="n">
        <v>1999</v>
      </c>
      <c r="C180" s="4" t="n">
        <v>103.64025066362</v>
      </c>
      <c r="D180" s="4" t="n">
        <v>3.37978897477853</v>
      </c>
      <c r="E180" s="3" t="n">
        <f aca="false">LOOKUP(C180,{0,30,60,90},{1,2,3,4})</f>
        <v>4</v>
      </c>
    </row>
    <row r="181" customFormat="false" ht="13.8" hidden="false" customHeight="false" outlineLevel="0" collapsed="false">
      <c r="A181" s="3" t="s">
        <v>7</v>
      </c>
      <c r="B181" s="3" t="n">
        <v>2000</v>
      </c>
      <c r="C181" s="4" t="n">
        <v>99.7247312853023</v>
      </c>
      <c r="D181" s="4" t="n">
        <v>3.7958010406433</v>
      </c>
      <c r="E181" s="3" t="n">
        <f aca="false">LOOKUP(C181,{0,30,60,90},{1,2,3,4})</f>
        <v>4</v>
      </c>
    </row>
    <row r="182" customFormat="false" ht="13.8" hidden="false" customHeight="false" outlineLevel="0" collapsed="false">
      <c r="A182" s="3" t="s">
        <v>7</v>
      </c>
      <c r="B182" s="3" t="n">
        <v>2001</v>
      </c>
      <c r="C182" s="4" t="n">
        <v>99.3321565279865</v>
      </c>
      <c r="D182" s="4" t="n">
        <v>0.765261408810147</v>
      </c>
      <c r="E182" s="3" t="n">
        <f aca="false">LOOKUP(C182,{0,30,60,90},{1,2,3,4})</f>
        <v>4</v>
      </c>
    </row>
    <row r="183" customFormat="false" ht="13.8" hidden="false" customHeight="false" outlineLevel="0" collapsed="false">
      <c r="A183" s="3" t="s">
        <v>7</v>
      </c>
      <c r="B183" s="3" t="n">
        <v>2002</v>
      </c>
      <c r="C183" s="4" t="n">
        <v>98.1865130079296</v>
      </c>
      <c r="D183" s="4" t="n">
        <v>1.49489467550314</v>
      </c>
      <c r="E183" s="3" t="n">
        <f aca="false">LOOKUP(C183,{0,30,60,90},{1,2,3,4})</f>
        <v>4</v>
      </c>
    </row>
    <row r="184" customFormat="false" ht="13.8" hidden="false" customHeight="false" outlineLevel="0" collapsed="false">
      <c r="A184" s="3" t="s">
        <v>7</v>
      </c>
      <c r="B184" s="3" t="n">
        <v>2003</v>
      </c>
      <c r="C184" s="4" t="n">
        <v>95.7344815788133</v>
      </c>
      <c r="D184" s="4" t="n">
        <v>1.01322401299779</v>
      </c>
      <c r="E184" s="3" t="n">
        <f aca="false">LOOKUP(C184,{0,30,60,90},{1,2,3,4})</f>
        <v>4</v>
      </c>
    </row>
    <row r="185" customFormat="false" ht="13.8" hidden="false" customHeight="false" outlineLevel="0" collapsed="false">
      <c r="A185" s="3" t="s">
        <v>7</v>
      </c>
      <c r="B185" s="3" t="n">
        <v>2004</v>
      </c>
      <c r="C185" s="4" t="n">
        <v>93.3498039785605</v>
      </c>
      <c r="D185" s="4" t="n">
        <v>2.78250955215169</v>
      </c>
      <c r="E185" s="3" t="n">
        <f aca="false">LOOKUP(C185,{0,30,60,90},{1,2,3,4})</f>
        <v>4</v>
      </c>
    </row>
    <row r="186" customFormat="false" ht="13.8" hidden="false" customHeight="false" outlineLevel="0" collapsed="false">
      <c r="A186" s="3" t="s">
        <v>7</v>
      </c>
      <c r="B186" s="3" t="n">
        <v>2005</v>
      </c>
      <c r="C186" s="4" t="n">
        <v>91.8412530566387</v>
      </c>
      <c r="D186" s="4" t="n">
        <v>2.17036758248652</v>
      </c>
      <c r="E186" s="3" t="n">
        <f aca="false">LOOKUP(C186,{0,30,60,90},{1,2,3,4})</f>
        <v>4</v>
      </c>
    </row>
    <row r="187" customFormat="false" ht="13.8" hidden="false" customHeight="false" outlineLevel="0" collapsed="false">
      <c r="A187" s="3" t="s">
        <v>7</v>
      </c>
      <c r="B187" s="3" t="n">
        <v>2006</v>
      </c>
      <c r="C187" s="4" t="n">
        <v>87.3893909404868</v>
      </c>
      <c r="D187" s="4" t="n">
        <v>3.0151354565195</v>
      </c>
      <c r="E187" s="3" t="n">
        <f aca="false">LOOKUP(C187,{0,30,60,90},{1,2,3,4})</f>
        <v>3</v>
      </c>
    </row>
    <row r="188" customFormat="false" ht="13.8" hidden="false" customHeight="false" outlineLevel="0" collapsed="false">
      <c r="A188" s="3" t="s">
        <v>7</v>
      </c>
      <c r="B188" s="3" t="n">
        <v>2007</v>
      </c>
      <c r="C188" s="4" t="n">
        <v>85.3413834494867</v>
      </c>
      <c r="D188" s="4" t="n">
        <v>2.59878357480952</v>
      </c>
      <c r="E188" s="3" t="n">
        <f aca="false">LOOKUP(C188,{0,30,60,90},{1,2,3,4})</f>
        <v>3</v>
      </c>
    </row>
    <row r="189" customFormat="false" ht="13.8" hidden="false" customHeight="false" outlineLevel="0" collapsed="false">
      <c r="A189" s="3" t="s">
        <v>7</v>
      </c>
      <c r="B189" s="3" t="n">
        <v>2008</v>
      </c>
      <c r="C189" s="4" t="n">
        <v>90.3730581698605</v>
      </c>
      <c r="D189" s="4" t="n">
        <v>0.969158147042992</v>
      </c>
      <c r="E189" s="3" t="n">
        <f aca="false">LOOKUP(C189,{0,30,60,90},{1,2,3,4})</f>
        <v>4</v>
      </c>
    </row>
    <row r="190" customFormat="false" ht="13.8" hidden="false" customHeight="false" outlineLevel="0" collapsed="false">
      <c r="A190" s="3" t="s">
        <v>7</v>
      </c>
      <c r="B190" s="3" t="n">
        <v>2009</v>
      </c>
      <c r="C190" s="4" t="n">
        <v>96.6109967026557</v>
      </c>
      <c r="D190" s="4" t="n">
        <v>-3.18236045758165</v>
      </c>
      <c r="E190" s="3" t="n">
        <f aca="false">LOOKUP(C190,{0,30,60,90},{1,2,3,4})</f>
        <v>4</v>
      </c>
    </row>
    <row r="191" customFormat="false" ht="13.8" hidden="false" customHeight="false" outlineLevel="0" collapsed="false">
      <c r="A191" s="3" t="s">
        <v>8</v>
      </c>
      <c r="B191" s="3" t="n">
        <v>1946</v>
      </c>
      <c r="C191" s="4" t="n">
        <v>135.913406760349</v>
      </c>
      <c r="D191" s="4" t="n">
        <v>-1.026045777427</v>
      </c>
      <c r="E191" s="3" t="n">
        <f aca="false">LOOKUP(C191,{0,30,60,90},{1,2,3,4})</f>
        <v>4</v>
      </c>
    </row>
    <row r="192" customFormat="false" ht="13.8" hidden="false" customHeight="false" outlineLevel="0" collapsed="false">
      <c r="A192" s="3" t="s">
        <v>8</v>
      </c>
      <c r="B192" s="3" t="n">
        <v>1947</v>
      </c>
      <c r="C192" s="4" t="n">
        <v>117.030423280423</v>
      </c>
      <c r="D192" s="4" t="n">
        <v>4.42583732057418</v>
      </c>
      <c r="E192" s="3" t="n">
        <f aca="false">LOOKUP(C192,{0,30,60,90},{1,2,3,4})</f>
        <v>4</v>
      </c>
    </row>
    <row r="193" customFormat="false" ht="13.8" hidden="false" customHeight="false" outlineLevel="0" collapsed="false">
      <c r="A193" s="3" t="s">
        <v>8</v>
      </c>
      <c r="B193" s="3" t="n">
        <v>1948</v>
      </c>
      <c r="C193" s="4" t="n">
        <v>105.182647004834</v>
      </c>
      <c r="D193" s="4" t="n">
        <v>1.83276059564719</v>
      </c>
      <c r="E193" s="3" t="n">
        <f aca="false">LOOKUP(C193,{0,30,60,90},{1,2,3,4})</f>
        <v>4</v>
      </c>
    </row>
    <row r="194" customFormat="false" ht="13.8" hidden="false" customHeight="false" outlineLevel="0" collapsed="false">
      <c r="A194" s="3" t="s">
        <v>8</v>
      </c>
      <c r="B194" s="3" t="n">
        <v>1949</v>
      </c>
      <c r="C194" s="4" t="n">
        <v>124.016987625394</v>
      </c>
      <c r="D194" s="4" t="n">
        <v>2.17472815898014</v>
      </c>
      <c r="E194" s="3" t="n">
        <f aca="false">LOOKUP(C194,{0,30,60,90},{1,2,3,4})</f>
        <v>4</v>
      </c>
    </row>
    <row r="195" customFormat="false" ht="13.8" hidden="false" customHeight="false" outlineLevel="0" collapsed="false">
      <c r="A195" s="3" t="s">
        <v>8</v>
      </c>
      <c r="B195" s="3" t="n">
        <v>1950</v>
      </c>
      <c r="C195" s="4" t="n">
        <v>110.96662907185</v>
      </c>
      <c r="D195" s="4" t="n">
        <v>7.37591976970153</v>
      </c>
      <c r="E195" s="3" t="n">
        <f aca="false">LOOKUP(C195,{0,30,60,90},{1,2,3,4})</f>
        <v>4</v>
      </c>
    </row>
    <row r="196" customFormat="false" ht="13.8" hidden="false" customHeight="false" outlineLevel="0" collapsed="false">
      <c r="A196" s="3" t="s">
        <v>8</v>
      </c>
      <c r="B196" s="3" t="n">
        <v>1951</v>
      </c>
      <c r="C196" s="4" t="n">
        <v>89.0913935518252</v>
      </c>
      <c r="D196" s="4" t="n">
        <v>5.67323127520458</v>
      </c>
      <c r="E196" s="3" t="n">
        <f aca="false">LOOKUP(C196,{0,30,60,90},{1,2,3,4})</f>
        <v>3</v>
      </c>
    </row>
    <row r="197" customFormat="false" ht="13.8" hidden="false" customHeight="false" outlineLevel="0" collapsed="false">
      <c r="A197" s="3" t="s">
        <v>8</v>
      </c>
      <c r="B197" s="3" t="n">
        <v>1952</v>
      </c>
      <c r="C197" s="4" t="n">
        <v>81.1257958711171</v>
      </c>
      <c r="D197" s="4" t="n">
        <v>7.27676917376807</v>
      </c>
      <c r="E197" s="3" t="n">
        <f aca="false">LOOKUP(C197,{0,30,60,90},{1,2,3,4})</f>
        <v>3</v>
      </c>
    </row>
    <row r="198" customFormat="false" ht="13.8" hidden="false" customHeight="false" outlineLevel="0" collapsed="false">
      <c r="A198" s="3" t="s">
        <v>8</v>
      </c>
      <c r="B198" s="3" t="n">
        <v>1953</v>
      </c>
      <c r="C198" s="4" t="n">
        <v>82.6012468471899</v>
      </c>
      <c r="D198" s="4" t="n">
        <v>4.67292947433862</v>
      </c>
      <c r="E198" s="3" t="n">
        <f aca="false">LOOKUP(C198,{0,30,60,90},{1,2,3,4})</f>
        <v>3</v>
      </c>
    </row>
    <row r="199" customFormat="false" ht="13.8" hidden="false" customHeight="false" outlineLevel="0" collapsed="false">
      <c r="A199" s="3" t="s">
        <v>8</v>
      </c>
      <c r="B199" s="3" t="n">
        <v>1954</v>
      </c>
      <c r="C199" s="4" t="n">
        <v>77.0121496556867</v>
      </c>
      <c r="D199" s="4" t="n">
        <v>-0.691259445012704</v>
      </c>
      <c r="E199" s="3" t="n">
        <f aca="false">LOOKUP(C199,{0,30,60,90},{1,2,3,4})</f>
        <v>3</v>
      </c>
    </row>
    <row r="200" customFormat="false" ht="13.8" hidden="false" customHeight="false" outlineLevel="0" collapsed="false">
      <c r="A200" s="3" t="s">
        <v>8</v>
      </c>
      <c r="B200" s="3" t="n">
        <v>1955</v>
      </c>
      <c r="C200" s="4" t="n">
        <v>72.3329763571958</v>
      </c>
      <c r="D200" s="4" t="n">
        <v>9.3388155162389</v>
      </c>
      <c r="E200" s="3" t="n">
        <f aca="false">LOOKUP(C200,{0,30,60,90},{1,2,3,4})</f>
        <v>3</v>
      </c>
    </row>
    <row r="201" customFormat="false" ht="13.8" hidden="false" customHeight="false" outlineLevel="0" collapsed="false">
      <c r="A201" s="3" t="s">
        <v>8</v>
      </c>
      <c r="B201" s="3" t="n">
        <v>1956</v>
      </c>
      <c r="C201" s="4" t="n">
        <v>68.0868108659238</v>
      </c>
      <c r="D201" s="4" t="n">
        <v>8.08991666223515</v>
      </c>
      <c r="E201" s="3" t="n">
        <f aca="false">LOOKUP(C201,{0,30,60,90},{1,2,3,4})</f>
        <v>3</v>
      </c>
    </row>
    <row r="202" customFormat="false" ht="13.8" hidden="false" customHeight="false" outlineLevel="0" collapsed="false">
      <c r="A202" s="3" t="s">
        <v>8</v>
      </c>
      <c r="B202" s="3" t="n">
        <v>1957</v>
      </c>
      <c r="C202" s="4" t="n">
        <v>61.4127461706783</v>
      </c>
      <c r="D202" s="4" t="n">
        <v>2.89565791878101</v>
      </c>
      <c r="E202" s="3" t="n">
        <f aca="false">LOOKUP(C202,{0,30,60,90},{1,2,3,4})</f>
        <v>3</v>
      </c>
    </row>
    <row r="203" customFormat="false" ht="13.8" hidden="false" customHeight="false" outlineLevel="0" collapsed="false">
      <c r="A203" s="3" t="s">
        <v>8</v>
      </c>
      <c r="B203" s="3" t="n">
        <v>1958</v>
      </c>
      <c r="C203" s="4" t="n">
        <v>61.7317766288903</v>
      </c>
      <c r="D203" s="4" t="n">
        <v>1.78890998756847</v>
      </c>
      <c r="E203" s="3" t="n">
        <f aca="false">LOOKUP(C203,{0,30,60,90},{1,2,3,4})</f>
        <v>3</v>
      </c>
    </row>
    <row r="204" customFormat="false" ht="13.8" hidden="false" customHeight="false" outlineLevel="0" collapsed="false">
      <c r="A204" s="3" t="s">
        <v>8</v>
      </c>
      <c r="B204" s="3" t="n">
        <v>1959</v>
      </c>
      <c r="C204" s="4" t="n">
        <v>63.6604431810841</v>
      </c>
      <c r="D204" s="4" t="n">
        <v>4.05379107642547</v>
      </c>
      <c r="E204" s="3" t="n">
        <f aca="false">LOOKUP(C204,{0,30,60,90},{1,2,3,4})</f>
        <v>3</v>
      </c>
    </row>
    <row r="205" customFormat="false" ht="13.8" hidden="false" customHeight="false" outlineLevel="0" collapsed="false">
      <c r="A205" s="3" t="s">
        <v>8</v>
      </c>
      <c r="B205" s="3" t="n">
        <v>1960</v>
      </c>
      <c r="C205" s="4" t="n">
        <v>61.7066973198621</v>
      </c>
      <c r="D205" s="4" t="n">
        <v>3.10714423907856</v>
      </c>
      <c r="E205" s="3" t="n">
        <f aca="false">LOOKUP(C205,{0,30,60,90},{1,2,3,4})</f>
        <v>3</v>
      </c>
    </row>
    <row r="206" customFormat="false" ht="13.8" hidden="false" customHeight="false" outlineLevel="0" collapsed="false">
      <c r="A206" s="3" t="s">
        <v>8</v>
      </c>
      <c r="B206" s="3" t="n">
        <v>1961</v>
      </c>
      <c r="C206" s="4" t="n">
        <v>53.1634603134157</v>
      </c>
      <c r="D206" s="4" t="n">
        <v>2.95096322241681</v>
      </c>
      <c r="E206" s="3" t="n">
        <f aca="false">LOOKUP(C206,{0,30,60,90},{1,2,3,4})</f>
        <v>2</v>
      </c>
    </row>
    <row r="207" customFormat="false" ht="13.8" hidden="false" customHeight="false" outlineLevel="0" collapsed="false">
      <c r="A207" s="3" t="s">
        <v>8</v>
      </c>
      <c r="B207" s="3" t="n">
        <v>1962</v>
      </c>
      <c r="C207" s="4" t="n">
        <v>53.8479725735903</v>
      </c>
      <c r="D207" s="4" t="n">
        <v>7.00616046367513</v>
      </c>
      <c r="E207" s="3" t="n">
        <f aca="false">LOOKUP(C207,{0,30,60,90},{1,2,3,4})</f>
        <v>2</v>
      </c>
    </row>
    <row r="208" customFormat="false" ht="13.8" hidden="false" customHeight="false" outlineLevel="0" collapsed="false">
      <c r="A208" s="3" t="s">
        <v>8</v>
      </c>
      <c r="B208" s="3" t="n">
        <v>1963</v>
      </c>
      <c r="C208" s="4" t="n">
        <v>53.6431527999825</v>
      </c>
      <c r="D208" s="4" t="n">
        <v>5.05933117583604</v>
      </c>
      <c r="E208" s="3" t="n">
        <f aca="false">LOOKUP(C208,{0,30,60,90},{1,2,3,4})</f>
        <v>2</v>
      </c>
    </row>
    <row r="209" customFormat="false" ht="13.8" hidden="false" customHeight="false" outlineLevel="0" collapsed="false">
      <c r="A209" s="3" t="s">
        <v>8</v>
      </c>
      <c r="B209" s="3" t="n">
        <v>1964</v>
      </c>
      <c r="C209" s="4" t="n">
        <v>52.0761314419677</v>
      </c>
      <c r="D209" s="4" t="n">
        <v>6.51585324333526</v>
      </c>
      <c r="E209" s="3" t="n">
        <f aca="false">LOOKUP(C209,{0,30,60,90},{1,2,3,4})</f>
        <v>2</v>
      </c>
    </row>
    <row r="210" customFormat="false" ht="13.8" hidden="false" customHeight="false" outlineLevel="0" collapsed="false">
      <c r="A210" s="3" t="s">
        <v>8</v>
      </c>
      <c r="B210" s="3" t="n">
        <v>1965</v>
      </c>
      <c r="C210" s="4" t="n">
        <v>48.0726517159848</v>
      </c>
      <c r="D210" s="4" t="n">
        <v>6.64897665120905</v>
      </c>
      <c r="E210" s="3" t="n">
        <f aca="false">LOOKUP(C210,{0,30,60,90},{1,2,3,4})</f>
        <v>2</v>
      </c>
    </row>
    <row r="211" customFormat="false" ht="13.8" hidden="false" customHeight="false" outlineLevel="0" collapsed="false">
      <c r="A211" s="3" t="s">
        <v>8</v>
      </c>
      <c r="B211" s="3" t="n">
        <v>1966</v>
      </c>
      <c r="C211" s="4" t="n">
        <v>50.8310579266617</v>
      </c>
      <c r="D211" s="4" t="n">
        <v>6.48373239202105</v>
      </c>
      <c r="E211" s="3" t="n">
        <f aca="false">LOOKUP(C211,{0,30,60,90},{1,2,3,4})</f>
        <v>2</v>
      </c>
    </row>
    <row r="212" customFormat="false" ht="13.8" hidden="false" customHeight="false" outlineLevel="0" collapsed="false">
      <c r="A212" s="3" t="s">
        <v>8</v>
      </c>
      <c r="B212" s="3" t="n">
        <v>1967</v>
      </c>
      <c r="C212" s="4" t="n">
        <v>49.9899497487437</v>
      </c>
      <c r="D212" s="4" t="n">
        <v>3.04469423496194</v>
      </c>
      <c r="E212" s="3" t="n">
        <f aca="false">LOOKUP(C212,{0,30,60,90},{1,2,3,4})</f>
        <v>2</v>
      </c>
    </row>
    <row r="213" customFormat="false" ht="13.8" hidden="false" customHeight="false" outlineLevel="0" collapsed="false">
      <c r="A213" s="3" t="s">
        <v>8</v>
      </c>
      <c r="B213" s="3" t="n">
        <v>1968</v>
      </c>
      <c r="C213" s="4" t="n">
        <v>50.2086274509804</v>
      </c>
      <c r="D213" s="4" t="n">
        <v>5.22703525300567</v>
      </c>
      <c r="E213" s="3" t="n">
        <f aca="false">LOOKUP(C213,{0,30,60,90},{1,2,3,4})</f>
        <v>2</v>
      </c>
    </row>
    <row r="214" customFormat="false" ht="13.8" hidden="false" customHeight="false" outlineLevel="0" collapsed="false">
      <c r="A214" s="3" t="s">
        <v>8</v>
      </c>
      <c r="B214" s="3" t="n">
        <v>1969</v>
      </c>
      <c r="C214" s="4" t="n">
        <v>49.4900458094442</v>
      </c>
      <c r="D214" s="4" t="n">
        <v>5.27146347593561</v>
      </c>
      <c r="E214" s="3" t="n">
        <f aca="false">LOOKUP(C214,{0,30,60,90},{1,2,3,4})</f>
        <v>2</v>
      </c>
    </row>
    <row r="215" customFormat="false" ht="13.8" hidden="false" customHeight="false" outlineLevel="0" collapsed="false">
      <c r="A215" s="3" t="s">
        <v>8</v>
      </c>
      <c r="B215" s="3" t="n">
        <v>1970</v>
      </c>
      <c r="C215" s="4" t="n">
        <v>44.8439475693879</v>
      </c>
      <c r="D215" s="4" t="n">
        <v>2.58359197955358</v>
      </c>
      <c r="E215" s="3" t="n">
        <f aca="false">LOOKUP(C215,{0,30,60,90},{1,2,3,4})</f>
        <v>2</v>
      </c>
    </row>
    <row r="216" customFormat="false" ht="13.8" hidden="false" customHeight="false" outlineLevel="0" collapsed="false">
      <c r="A216" s="3" t="s">
        <v>8</v>
      </c>
      <c r="B216" s="3" t="n">
        <v>1971</v>
      </c>
      <c r="C216" s="4" t="n">
        <v>44.8123000953931</v>
      </c>
      <c r="D216" s="4" t="n">
        <v>5.56890933925478</v>
      </c>
      <c r="E216" s="3" t="n">
        <f aca="false">LOOKUP(C216,{0,30,60,90},{1,2,3,4})</f>
        <v>2</v>
      </c>
    </row>
    <row r="217" customFormat="false" ht="13.8" hidden="false" customHeight="false" outlineLevel="0" collapsed="false">
      <c r="A217" s="3" t="s">
        <v>8</v>
      </c>
      <c r="B217" s="3" t="n">
        <v>1972</v>
      </c>
      <c r="C217" s="4" t="n">
        <v>44.4708655976262</v>
      </c>
      <c r="D217" s="4" t="n">
        <v>5.28381533390676</v>
      </c>
      <c r="E217" s="3" t="n">
        <f aca="false">LOOKUP(C217,{0,30,60,90},{1,2,3,4})</f>
        <v>2</v>
      </c>
    </row>
    <row r="218" customFormat="false" ht="13.8" hidden="false" customHeight="false" outlineLevel="0" collapsed="false">
      <c r="A218" s="3" t="s">
        <v>8</v>
      </c>
      <c r="B218" s="3" t="n">
        <v>1973</v>
      </c>
      <c r="C218" s="4" t="n">
        <v>41.3144154775954</v>
      </c>
      <c r="D218" s="4" t="n">
        <v>7.16134480320205</v>
      </c>
      <c r="E218" s="3" t="n">
        <f aca="false">LOOKUP(C218,{0,30,60,90},{1,2,3,4})</f>
        <v>2</v>
      </c>
    </row>
    <row r="219" customFormat="false" ht="13.8" hidden="false" customHeight="false" outlineLevel="0" collapsed="false">
      <c r="A219" s="3" t="s">
        <v>8</v>
      </c>
      <c r="B219" s="3" t="n">
        <v>1974</v>
      </c>
      <c r="C219" s="4" t="n">
        <v>37.8146920527249</v>
      </c>
      <c r="D219" s="4" t="n">
        <v>4.08487519860592</v>
      </c>
      <c r="E219" s="3" t="n">
        <f aca="false">LOOKUP(C219,{0,30,60,90},{1,2,3,4})</f>
        <v>2</v>
      </c>
    </row>
    <row r="220" customFormat="false" ht="13.8" hidden="false" customHeight="false" outlineLevel="0" collapsed="false">
      <c r="A220" s="3" t="s">
        <v>8</v>
      </c>
      <c r="B220" s="3" t="n">
        <v>1975</v>
      </c>
      <c r="C220" s="4" t="n">
        <v>37.0707858670361</v>
      </c>
      <c r="D220" s="4" t="n">
        <v>2.25926974591295</v>
      </c>
      <c r="E220" s="3" t="n">
        <f aca="false">LOOKUP(C220,{0,30,60,90},{1,2,3,4})</f>
        <v>2</v>
      </c>
    </row>
    <row r="221" customFormat="false" ht="13.8" hidden="false" customHeight="false" outlineLevel="0" collapsed="false">
      <c r="A221" s="3" t="s">
        <v>8</v>
      </c>
      <c r="B221" s="3" t="n">
        <v>1976</v>
      </c>
      <c r="C221" s="4" t="n">
        <v>36.2769391186171</v>
      </c>
      <c r="D221" s="4" t="n">
        <v>5.47688770243386</v>
      </c>
      <c r="E221" s="3" t="n">
        <f aca="false">LOOKUP(C221,{0,30,60,90},{1,2,3,4})</f>
        <v>2</v>
      </c>
    </row>
    <row r="222" customFormat="false" ht="13.8" hidden="false" customHeight="false" outlineLevel="0" collapsed="false">
      <c r="A222" s="3" t="s">
        <v>8</v>
      </c>
      <c r="B222" s="3" t="n">
        <v>1977</v>
      </c>
      <c r="C222" s="4" t="n">
        <v>36.4090595827329</v>
      </c>
      <c r="D222" s="4" t="n">
        <v>3.3606587781446</v>
      </c>
      <c r="E222" s="3" t="n">
        <f aca="false">LOOKUP(C222,{0,30,60,90},{1,2,3,4})</f>
        <v>2</v>
      </c>
    </row>
    <row r="223" customFormat="false" ht="13.8" hidden="false" customHeight="false" outlineLevel="0" collapsed="false">
      <c r="A223" s="3" t="s">
        <v>8</v>
      </c>
      <c r="B223" s="3" t="n">
        <v>1978</v>
      </c>
      <c r="C223" s="4" t="n">
        <v>34.1403254223236</v>
      </c>
      <c r="D223" s="4" t="n">
        <v>4.04394815663431</v>
      </c>
      <c r="E223" s="3" t="n">
        <f aca="false">LOOKUP(C223,{0,30,60,90},{1,2,3,4})</f>
        <v>2</v>
      </c>
    </row>
    <row r="224" customFormat="false" ht="13.8" hidden="false" customHeight="false" outlineLevel="0" collapsed="false">
      <c r="A224" s="3" t="s">
        <v>8</v>
      </c>
      <c r="B224" s="3" t="n">
        <v>1979</v>
      </c>
      <c r="C224" s="4" t="n">
        <v>37.7637566843413</v>
      </c>
      <c r="D224" s="4" t="n">
        <v>4.15687169336736</v>
      </c>
      <c r="E224" s="3" t="n">
        <f aca="false">LOOKUP(C224,{0,30,60,90},{1,2,3,4})</f>
        <v>2</v>
      </c>
    </row>
    <row r="225" customFormat="false" ht="13.8" hidden="false" customHeight="false" outlineLevel="0" collapsed="false">
      <c r="A225" s="3" t="s">
        <v>8</v>
      </c>
      <c r="B225" s="3" t="n">
        <v>1980</v>
      </c>
      <c r="C225" s="4" t="n">
        <v>35.1483009107144</v>
      </c>
      <c r="D225" s="4" t="n">
        <v>1.33813598396173</v>
      </c>
      <c r="E225" s="3" t="n">
        <f aca="false">LOOKUP(C225,{0,30,60,90},{1,2,3,4})</f>
        <v>2</v>
      </c>
    </row>
    <row r="226" customFormat="false" ht="13.8" hidden="false" customHeight="false" outlineLevel="0" collapsed="false">
      <c r="A226" s="3" t="s">
        <v>8</v>
      </c>
      <c r="B226" s="3" t="n">
        <v>1981</v>
      </c>
      <c r="C226" s="4" t="n">
        <v>35.3812214717856</v>
      </c>
      <c r="D226" s="4" t="n">
        <v>1.5475053130301</v>
      </c>
      <c r="E226" s="3" t="n">
        <f aca="false">LOOKUP(C226,{0,30,60,90},{1,2,3,4})</f>
        <v>2</v>
      </c>
    </row>
    <row r="227" customFormat="false" ht="13.8" hidden="false" customHeight="false" outlineLevel="0" collapsed="false">
      <c r="A227" s="3" t="s">
        <v>8</v>
      </c>
      <c r="B227" s="3" t="n">
        <v>1982</v>
      </c>
      <c r="C227" s="4" t="n">
        <v>36.2000075153124</v>
      </c>
      <c r="D227" s="4" t="n">
        <v>0.124993519921213</v>
      </c>
      <c r="E227" s="3" t="n">
        <f aca="false">LOOKUP(C227,{0,30,60,90},{1,2,3,4})</f>
        <v>2</v>
      </c>
    </row>
    <row r="228" customFormat="false" ht="13.8" hidden="false" customHeight="false" outlineLevel="0" collapsed="false">
      <c r="A228" s="3" t="s">
        <v>8</v>
      </c>
      <c r="B228" s="3" t="n">
        <v>1983</v>
      </c>
      <c r="C228" s="4" t="n">
        <v>39.030610519195</v>
      </c>
      <c r="D228" s="4" t="n">
        <v>3.866893713637</v>
      </c>
      <c r="E228" s="3" t="n">
        <f aca="false">LOOKUP(C228,{0,30,60,90},{1,2,3,4})</f>
        <v>2</v>
      </c>
    </row>
    <row r="229" customFormat="false" ht="13.8" hidden="false" customHeight="false" outlineLevel="0" collapsed="false">
      <c r="A229" s="3" t="s">
        <v>8</v>
      </c>
      <c r="B229" s="3" t="n">
        <v>1984</v>
      </c>
      <c r="C229" s="4" t="n">
        <v>41.9736251042803</v>
      </c>
      <c r="D229" s="4" t="n">
        <v>5.89410368083774</v>
      </c>
      <c r="E229" s="3" t="n">
        <f aca="false">LOOKUP(C229,{0,30,60,90},{1,2,3,4})</f>
        <v>2</v>
      </c>
    </row>
    <row r="230" customFormat="false" ht="13.8" hidden="false" customHeight="false" outlineLevel="0" collapsed="false">
      <c r="A230" s="3" t="s">
        <v>8</v>
      </c>
      <c r="B230" s="3" t="n">
        <v>1985</v>
      </c>
      <c r="C230" s="4" t="n">
        <v>45.3476626987575</v>
      </c>
      <c r="D230" s="4" t="n">
        <v>5.35402951350146</v>
      </c>
      <c r="E230" s="3" t="n">
        <f aca="false">LOOKUP(C230,{0,30,60,90},{1,2,3,4})</f>
        <v>2</v>
      </c>
    </row>
    <row r="231" customFormat="false" ht="13.8" hidden="false" customHeight="false" outlineLevel="0" collapsed="false">
      <c r="A231" s="3" t="s">
        <v>8</v>
      </c>
      <c r="B231" s="3" t="n">
        <v>1986</v>
      </c>
      <c r="C231" s="4" t="n">
        <v>49.753106098691</v>
      </c>
      <c r="D231" s="4" t="n">
        <v>4.0375523145842</v>
      </c>
      <c r="E231" s="3" t="n">
        <f aca="false">LOOKUP(C231,{0,30,60,90},{1,2,3,4})</f>
        <v>2</v>
      </c>
    </row>
    <row r="232" customFormat="false" ht="13.8" hidden="false" customHeight="false" outlineLevel="0" collapsed="false">
      <c r="A232" s="3" t="s">
        <v>8</v>
      </c>
      <c r="B232" s="3" t="n">
        <v>1987</v>
      </c>
      <c r="C232" s="4" t="n">
        <v>51.0987096763836</v>
      </c>
      <c r="D232" s="4" t="n">
        <v>1.78001352049946</v>
      </c>
      <c r="E232" s="3" t="n">
        <f aca="false">LOOKUP(C232,{0,30,60,90},{1,2,3,4})</f>
        <v>2</v>
      </c>
    </row>
    <row r="233" customFormat="false" ht="13.8" hidden="false" customHeight="false" outlineLevel="0" collapsed="false">
      <c r="A233" s="3" t="s">
        <v>8</v>
      </c>
      <c r="B233" s="3" t="n">
        <v>1988</v>
      </c>
      <c r="C233" s="4" t="n">
        <v>53.6587161253418</v>
      </c>
      <c r="D233" s="4" t="n">
        <v>-0.172848825260929</v>
      </c>
      <c r="E233" s="3" t="n">
        <f aca="false">LOOKUP(C233,{0,30,60,90},{1,2,3,4})</f>
        <v>2</v>
      </c>
    </row>
    <row r="234" customFormat="false" ht="13.8" hidden="false" customHeight="false" outlineLevel="0" collapsed="false">
      <c r="A234" s="3" t="s">
        <v>8</v>
      </c>
      <c r="B234" s="3" t="n">
        <v>1989</v>
      </c>
      <c r="C234" s="4" t="n">
        <v>54.6146648825548</v>
      </c>
      <c r="D234" s="4" t="n">
        <v>0.997558549031363</v>
      </c>
      <c r="E234" s="3" t="n">
        <f aca="false">LOOKUP(C234,{0,30,60,90},{1,2,3,4})</f>
        <v>2</v>
      </c>
    </row>
    <row r="235" customFormat="false" ht="13.8" hidden="false" customHeight="false" outlineLevel="0" collapsed="false">
      <c r="A235" s="3" t="s">
        <v>8</v>
      </c>
      <c r="B235" s="3" t="n">
        <v>1990</v>
      </c>
      <c r="C235" s="4" t="n">
        <v>55.223246117385</v>
      </c>
      <c r="D235" s="4" t="n">
        <v>1.9275140029591</v>
      </c>
      <c r="E235" s="3" t="n">
        <f aca="false">LOOKUP(C235,{0,30,60,90},{1,2,3,4})</f>
        <v>2</v>
      </c>
    </row>
    <row r="236" customFormat="false" ht="13.8" hidden="false" customHeight="false" outlineLevel="0" collapsed="false">
      <c r="A236" s="3" t="s">
        <v>8</v>
      </c>
      <c r="B236" s="3" t="n">
        <v>1991</v>
      </c>
      <c r="C236" s="4" t="n">
        <v>57.3084345394707</v>
      </c>
      <c r="D236" s="4" t="n">
        <v>3.10462896148147</v>
      </c>
      <c r="E236" s="3" t="n">
        <f aca="false">LOOKUP(C236,{0,30,60,90},{1,2,3,4})</f>
        <v>2</v>
      </c>
    </row>
    <row r="237" customFormat="false" ht="13.8" hidden="false" customHeight="false" outlineLevel="0" collapsed="false">
      <c r="A237" s="3" t="s">
        <v>8</v>
      </c>
      <c r="B237" s="3" t="n">
        <v>1992</v>
      </c>
      <c r="C237" s="4" t="n">
        <v>59.7134880360811</v>
      </c>
      <c r="D237" s="4" t="n">
        <v>3.5231049814781</v>
      </c>
      <c r="E237" s="3" t="n">
        <f aca="false">LOOKUP(C237,{0,30,60,90},{1,2,3,4})</f>
        <v>2</v>
      </c>
    </row>
    <row r="238" customFormat="false" ht="13.8" hidden="false" customHeight="false" outlineLevel="0" collapsed="false">
      <c r="A238" s="3" t="s">
        <v>8</v>
      </c>
      <c r="B238" s="3" t="n">
        <v>1993</v>
      </c>
      <c r="C238" s="4" t="n">
        <v>61.3573709556398</v>
      </c>
      <c r="D238" s="4" t="n">
        <v>2.78663707893585</v>
      </c>
      <c r="E238" s="3" t="n">
        <f aca="false">LOOKUP(C238,{0,30,60,90},{1,2,3,4})</f>
        <v>3</v>
      </c>
    </row>
    <row r="239" customFormat="false" ht="13.8" hidden="false" customHeight="false" outlineLevel="0" collapsed="false">
      <c r="A239" s="3" t="s">
        <v>8</v>
      </c>
      <c r="B239" s="3" t="n">
        <v>1994</v>
      </c>
      <c r="C239" s="4" t="n">
        <v>63.4501812686759</v>
      </c>
      <c r="D239" s="4" t="n">
        <v>5.05138434156796</v>
      </c>
      <c r="E239" s="3" t="n">
        <f aca="false">LOOKUP(C239,{0,30,60,90},{1,2,3,4})</f>
        <v>3</v>
      </c>
    </row>
    <row r="240" customFormat="false" ht="13.8" hidden="false" customHeight="false" outlineLevel="0" collapsed="false">
      <c r="A240" s="3" t="s">
        <v>8</v>
      </c>
      <c r="B240" s="3" t="n">
        <v>1995</v>
      </c>
      <c r="C240" s="4" t="n">
        <v>63.1602322147637</v>
      </c>
      <c r="D240" s="4" t="n">
        <v>4.18634907398121</v>
      </c>
      <c r="E240" s="3" t="n">
        <f aca="false">LOOKUP(C240,{0,30,60,90},{1,2,3,4})</f>
        <v>3</v>
      </c>
    </row>
    <row r="241" customFormat="false" ht="13.8" hidden="false" customHeight="false" outlineLevel="0" collapsed="false">
      <c r="A241" s="3" t="s">
        <v>8</v>
      </c>
      <c r="B241" s="3" t="n">
        <v>1996</v>
      </c>
      <c r="C241" s="4" t="n">
        <v>61.4661322955692</v>
      </c>
      <c r="D241" s="4" t="n">
        <v>5.09976633590639</v>
      </c>
      <c r="E241" s="3" t="n">
        <f aca="false">LOOKUP(C241,{0,30,60,90},{1,2,3,4})</f>
        <v>3</v>
      </c>
    </row>
    <row r="242" customFormat="false" ht="13.8" hidden="false" customHeight="false" outlineLevel="0" collapsed="false">
      <c r="A242" s="3" t="s">
        <v>8</v>
      </c>
      <c r="B242" s="3" t="n">
        <v>1997</v>
      </c>
      <c r="C242" s="4" t="n">
        <v>58.1786665237049</v>
      </c>
      <c r="D242" s="4" t="n">
        <v>5.39264034704545</v>
      </c>
      <c r="E242" s="3" t="n">
        <f aca="false">LOOKUP(C242,{0,30,60,90},{1,2,3,4})</f>
        <v>2</v>
      </c>
    </row>
    <row r="243" customFormat="false" ht="13.8" hidden="false" customHeight="false" outlineLevel="0" collapsed="false">
      <c r="A243" s="3" t="s">
        <v>8</v>
      </c>
      <c r="B243" s="3" t="n">
        <v>1998</v>
      </c>
      <c r="C243" s="4" t="n">
        <v>56.6246623873163</v>
      </c>
      <c r="D243" s="4" t="n">
        <v>2.68278349077422</v>
      </c>
      <c r="E243" s="3" t="n">
        <f aca="false">LOOKUP(C243,{0,30,60,90},{1,2,3,4})</f>
        <v>2</v>
      </c>
    </row>
    <row r="244" customFormat="false" ht="13.8" hidden="false" customHeight="false" outlineLevel="0" collapsed="false">
      <c r="A244" s="3" t="s">
        <v>8</v>
      </c>
      <c r="B244" s="3" t="n">
        <v>1999</v>
      </c>
      <c r="C244" s="4" t="n">
        <v>52.2713091427973</v>
      </c>
      <c r="D244" s="4" t="n">
        <v>2.02577059008238</v>
      </c>
      <c r="E244" s="3" t="n">
        <f aca="false">LOOKUP(C244,{0,30,60,90},{1,2,3,4})</f>
        <v>2</v>
      </c>
    </row>
    <row r="245" customFormat="false" ht="13.8" hidden="false" customHeight="false" outlineLevel="0" collapsed="false">
      <c r="A245" s="3" t="s">
        <v>8</v>
      </c>
      <c r="B245" s="3" t="n">
        <v>2000</v>
      </c>
      <c r="C245" s="4" t="n">
        <v>43.7614431152278</v>
      </c>
      <c r="D245" s="4" t="n">
        <v>3.25356799462169</v>
      </c>
      <c r="E245" s="3" t="n">
        <f aca="false">LOOKUP(C245,{0,30,60,90},{1,2,3,4})</f>
        <v>2</v>
      </c>
    </row>
    <row r="246" customFormat="false" ht="13.8" hidden="false" customHeight="false" outlineLevel="0" collapsed="false">
      <c r="A246" s="3" t="s">
        <v>8</v>
      </c>
      <c r="B246" s="3" t="n">
        <v>2001</v>
      </c>
      <c r="C246" s="4" t="n">
        <v>41.9613635328488</v>
      </c>
      <c r="D246" s="4" t="n">
        <v>1.99015413560657</v>
      </c>
      <c r="E246" s="3" t="n">
        <f aca="false">LOOKUP(C246,{0,30,60,90},{1,2,3,4})</f>
        <v>2</v>
      </c>
    </row>
    <row r="247" customFormat="false" ht="13.8" hidden="false" customHeight="false" outlineLevel="0" collapsed="false">
      <c r="A247" s="3" t="s">
        <v>8</v>
      </c>
      <c r="B247" s="3" t="n">
        <v>2002</v>
      </c>
      <c r="C247" s="4" t="n">
        <v>41.8013326285151</v>
      </c>
      <c r="D247" s="4" t="n">
        <v>1.5020556300011</v>
      </c>
      <c r="E247" s="3" t="n">
        <f aca="false">LOOKUP(C247,{0,30,60,90},{1,2,3,4})</f>
        <v>2</v>
      </c>
    </row>
    <row r="248" customFormat="false" ht="13.8" hidden="false" customHeight="false" outlineLevel="0" collapsed="false">
      <c r="A248" s="3" t="s">
        <v>8</v>
      </c>
      <c r="B248" s="3" t="n">
        <v>2003</v>
      </c>
      <c r="C248" s="4" t="n">
        <v>39.5047150574403</v>
      </c>
      <c r="D248" s="4" t="n">
        <v>1.01352403424735</v>
      </c>
      <c r="E248" s="3" t="n">
        <f aca="false">LOOKUP(C248,{0,30,60,90},{1,2,3,4})</f>
        <v>2</v>
      </c>
    </row>
    <row r="249" customFormat="false" ht="13.8" hidden="false" customHeight="false" outlineLevel="0" collapsed="false">
      <c r="A249" s="3" t="s">
        <v>8</v>
      </c>
      <c r="B249" s="3" t="n">
        <v>2004</v>
      </c>
      <c r="C249" s="4" t="n">
        <v>36.0766247475675</v>
      </c>
      <c r="D249" s="4" t="n">
        <v>3.86412636417943</v>
      </c>
      <c r="E249" s="3" t="n">
        <f aca="false">LOOKUP(C249,{0,30,60,90},{1,2,3,4})</f>
        <v>2</v>
      </c>
    </row>
    <row r="250" customFormat="false" ht="13.8" hidden="false" customHeight="false" outlineLevel="0" collapsed="false">
      <c r="A250" s="3" t="s">
        <v>8</v>
      </c>
      <c r="B250" s="3" t="n">
        <v>2005</v>
      </c>
      <c r="C250" s="4" t="n">
        <v>32.1843327919742</v>
      </c>
      <c r="D250" s="4" t="n">
        <v>2.73920744287439</v>
      </c>
      <c r="E250" s="3" t="n">
        <f aca="false">LOOKUP(C250,{0,30,60,90},{1,2,3,4})</f>
        <v>2</v>
      </c>
    </row>
    <row r="251" customFormat="false" ht="13.8" hidden="false" customHeight="false" outlineLevel="0" collapsed="false">
      <c r="A251" s="3" t="s">
        <v>8</v>
      </c>
      <c r="B251" s="3" t="n">
        <v>2006</v>
      </c>
      <c r="C251" s="4" t="n">
        <v>28.6955736558667</v>
      </c>
      <c r="D251" s="4" t="n">
        <v>2.28088854199129</v>
      </c>
      <c r="E251" s="3" t="n">
        <f aca="false">LOOKUP(C251,{0,30,60,90},{1,2,3,4})</f>
        <v>1</v>
      </c>
    </row>
    <row r="252" customFormat="false" ht="13.8" hidden="false" customHeight="false" outlineLevel="0" collapsed="false">
      <c r="A252" s="3" t="s">
        <v>8</v>
      </c>
      <c r="B252" s="3" t="n">
        <v>2007</v>
      </c>
      <c r="C252" s="4" t="n">
        <v>27.1732590871763</v>
      </c>
      <c r="D252" s="4" t="n">
        <v>3.13409178573727</v>
      </c>
      <c r="E252" s="3" t="n">
        <f aca="false">LOOKUP(C252,{0,30,60,90},{1,2,3,4})</f>
        <v>1</v>
      </c>
    </row>
    <row r="253" customFormat="false" ht="13.8" hidden="false" customHeight="false" outlineLevel="0" collapsed="false">
      <c r="A253" s="3" t="s">
        <v>8</v>
      </c>
      <c r="B253" s="3" t="n">
        <v>2008</v>
      </c>
      <c r="C253" s="4" t="n">
        <v>23.3247786777171</v>
      </c>
      <c r="D253" s="4" t="n">
        <v>2.13213029844796</v>
      </c>
      <c r="E253" s="3" t="n">
        <f aca="false">LOOKUP(C253,{0,30,60,90},{1,2,3,4})</f>
        <v>1</v>
      </c>
    </row>
    <row r="254" customFormat="false" ht="13.8" hidden="false" customHeight="false" outlineLevel="0" collapsed="false">
      <c r="A254" s="3" t="s">
        <v>8</v>
      </c>
      <c r="B254" s="3" t="n">
        <v>2009</v>
      </c>
      <c r="C254" s="4" t="n">
        <v>30.2371908535509</v>
      </c>
      <c r="D254" s="4" t="n">
        <v>-1.90667609190309</v>
      </c>
      <c r="E254" s="3" t="n">
        <f aca="false">LOOKUP(C254,{0,30,60,90},{1,2,3,4})</f>
        <v>2</v>
      </c>
    </row>
    <row r="255" customFormat="false" ht="13.8" hidden="false" customHeight="false" outlineLevel="0" collapsed="false">
      <c r="A255" s="3" t="s">
        <v>9</v>
      </c>
      <c r="B255" s="3" t="n">
        <v>1950</v>
      </c>
      <c r="C255" s="4" t="n">
        <v>46.3390207715134</v>
      </c>
      <c r="D255" s="4" t="n">
        <v>7.9458545282729</v>
      </c>
      <c r="E255" s="3" t="n">
        <f aca="false">LOOKUP(C255,{0,30,60,90},{1,2,3,4})</f>
        <v>2</v>
      </c>
    </row>
    <row r="256" customFormat="false" ht="13.8" hidden="false" customHeight="false" outlineLevel="0" collapsed="false">
      <c r="A256" s="3" t="s">
        <v>9</v>
      </c>
      <c r="B256" s="3" t="n">
        <v>1951</v>
      </c>
      <c r="C256" s="4" t="n">
        <v>41.0852746682802</v>
      </c>
      <c r="D256" s="4" t="n">
        <v>0.667700816078765</v>
      </c>
      <c r="E256" s="3" t="n">
        <f aca="false">LOOKUP(C256,{0,30,60,90},{1,2,3,4})</f>
        <v>2</v>
      </c>
    </row>
    <row r="257" customFormat="false" ht="13.8" hidden="false" customHeight="false" outlineLevel="0" collapsed="false">
      <c r="A257" s="3" t="s">
        <v>9</v>
      </c>
      <c r="B257" s="3" t="n">
        <v>1952</v>
      </c>
      <c r="C257" s="4" t="n">
        <v>38.7250769978927</v>
      </c>
      <c r="D257" s="4" t="n">
        <v>0.978158917325467</v>
      </c>
      <c r="E257" s="3" t="n">
        <f aca="false">LOOKUP(C257,{0,30,60,90},{1,2,3,4})</f>
        <v>2</v>
      </c>
    </row>
    <row r="258" customFormat="false" ht="13.8" hidden="false" customHeight="false" outlineLevel="0" collapsed="false">
      <c r="A258" s="3" t="s">
        <v>9</v>
      </c>
      <c r="B258" s="3" t="n">
        <v>1953</v>
      </c>
      <c r="C258" s="4" t="n">
        <v>36.1387711864407</v>
      </c>
      <c r="D258" s="4" t="n">
        <v>5.68935774946922</v>
      </c>
      <c r="E258" s="3" t="n">
        <f aca="false">LOOKUP(C258,{0,30,60,90},{1,2,3,4})</f>
        <v>2</v>
      </c>
    </row>
    <row r="259" customFormat="false" ht="13.8" hidden="false" customHeight="false" outlineLevel="0" collapsed="false">
      <c r="A259" s="3" t="s">
        <v>9</v>
      </c>
      <c r="B259" s="3" t="n">
        <v>1954</v>
      </c>
      <c r="C259" s="4" t="n">
        <v>29.3954159898935</v>
      </c>
      <c r="D259" s="4" t="n">
        <v>1.94293606202329</v>
      </c>
      <c r="E259" s="3" t="n">
        <f aca="false">LOOKUP(C259,{0,30,60,90},{1,2,3,4})</f>
        <v>1</v>
      </c>
    </row>
    <row r="260" customFormat="false" ht="13.8" hidden="false" customHeight="false" outlineLevel="0" collapsed="false">
      <c r="A260" s="3" t="s">
        <v>9</v>
      </c>
      <c r="B260" s="3" t="n">
        <v>1955</v>
      </c>
      <c r="C260" s="4" t="n">
        <v>29.8409405255878</v>
      </c>
      <c r="D260" s="4" t="n">
        <v>1.07765256481311</v>
      </c>
      <c r="E260" s="3" t="n">
        <f aca="false">LOOKUP(C260,{0,30,60,90},{1,2,3,4})</f>
        <v>1</v>
      </c>
    </row>
    <row r="261" customFormat="false" ht="13.8" hidden="false" customHeight="false" outlineLevel="0" collapsed="false">
      <c r="A261" s="3" t="s">
        <v>9</v>
      </c>
      <c r="B261" s="3" t="n">
        <v>1956</v>
      </c>
      <c r="C261" s="4" t="n">
        <v>28.6074557858321</v>
      </c>
      <c r="D261" s="4" t="n">
        <v>1.20933349579626</v>
      </c>
      <c r="E261" s="3" t="n">
        <f aca="false">LOOKUP(C261,{0,30,60,90},{1,2,3,4})</f>
        <v>1</v>
      </c>
    </row>
    <row r="262" customFormat="false" ht="13.8" hidden="false" customHeight="false" outlineLevel="0" collapsed="false">
      <c r="A262" s="3" t="s">
        <v>9</v>
      </c>
      <c r="B262" s="3" t="n">
        <v>1957</v>
      </c>
      <c r="C262" s="4" t="n">
        <v>27.085488287192</v>
      </c>
      <c r="D262" s="4" t="n">
        <v>7.58765989465764</v>
      </c>
      <c r="E262" s="3" t="n">
        <f aca="false">LOOKUP(C262,{0,30,60,90},{1,2,3,4})</f>
        <v>1</v>
      </c>
    </row>
    <row r="263" customFormat="false" ht="13.8" hidden="false" customHeight="false" outlineLevel="0" collapsed="false">
      <c r="A263" s="3" t="s">
        <v>9</v>
      </c>
      <c r="B263" s="3" t="n">
        <v>1958</v>
      </c>
      <c r="C263" s="4" t="n">
        <v>26.1473500291206</v>
      </c>
      <c r="D263" s="4" t="n">
        <v>2.25200022380125</v>
      </c>
      <c r="E263" s="3" t="n">
        <f aca="false">LOOKUP(C263,{0,30,60,90},{1,2,3,4})</f>
        <v>1</v>
      </c>
    </row>
    <row r="264" customFormat="false" ht="13.8" hidden="false" customHeight="false" outlineLevel="0" collapsed="false">
      <c r="A264" s="3" t="s">
        <v>9</v>
      </c>
      <c r="B264" s="3" t="n">
        <v>1959</v>
      </c>
      <c r="C264" s="4" t="n">
        <v>23.1199453838882</v>
      </c>
      <c r="D264" s="4" t="n">
        <v>7.43892095975487</v>
      </c>
      <c r="E264" s="3" t="n">
        <f aca="false">LOOKUP(C264,{0,30,60,90},{1,2,3,4})</f>
        <v>1</v>
      </c>
    </row>
    <row r="265" customFormat="false" ht="13.8" hidden="false" customHeight="false" outlineLevel="0" collapsed="false">
      <c r="A265" s="3" t="s">
        <v>9</v>
      </c>
      <c r="B265" s="3" t="n">
        <v>1960</v>
      </c>
      <c r="C265" s="4" t="n">
        <v>19.9259549845535</v>
      </c>
      <c r="D265" s="4" t="n">
        <v>2.79348102877515</v>
      </c>
      <c r="E265" s="3" t="n">
        <f aca="false">LOOKUP(C265,{0,30,60,90},{1,2,3,4})</f>
        <v>1</v>
      </c>
    </row>
    <row r="266" customFormat="false" ht="13.8" hidden="false" customHeight="false" outlineLevel="0" collapsed="false">
      <c r="A266" s="3" t="s">
        <v>9</v>
      </c>
      <c r="B266" s="3" t="n">
        <v>1961</v>
      </c>
      <c r="C266" s="4" t="n">
        <v>16.4043318133988</v>
      </c>
      <c r="D266" s="4" t="n">
        <v>6.33933658681596</v>
      </c>
      <c r="E266" s="3" t="n">
        <f aca="false">LOOKUP(C266,{0,30,60,90},{1,2,3,4})</f>
        <v>1</v>
      </c>
    </row>
    <row r="267" customFormat="false" ht="13.8" hidden="false" customHeight="false" outlineLevel="0" collapsed="false">
      <c r="A267" s="3" t="s">
        <v>9</v>
      </c>
      <c r="B267" s="3" t="n">
        <v>1962</v>
      </c>
      <c r="C267" s="4" t="n">
        <v>15.0816354330862</v>
      </c>
      <c r="D267" s="4" t="n">
        <v>5.51879979499603</v>
      </c>
      <c r="E267" s="3" t="n">
        <f aca="false">LOOKUP(C267,{0,30,60,90},{1,2,3,4})</f>
        <v>1</v>
      </c>
    </row>
    <row r="268" customFormat="false" ht="13.8" hidden="false" customHeight="false" outlineLevel="0" collapsed="false">
      <c r="A268" s="3" t="s">
        <v>9</v>
      </c>
      <c r="B268" s="3" t="n">
        <v>1963</v>
      </c>
      <c r="C268" s="4" t="n">
        <v>13.4740798054604</v>
      </c>
      <c r="D268" s="4" t="n">
        <v>0.627000772712227</v>
      </c>
      <c r="E268" s="3" t="n">
        <f aca="false">LOOKUP(C268,{0,30,60,90},{1,2,3,4})</f>
        <v>1</v>
      </c>
    </row>
    <row r="269" customFormat="false" ht="13.8" hidden="false" customHeight="false" outlineLevel="0" collapsed="false">
      <c r="A269" s="3" t="s">
        <v>9</v>
      </c>
      <c r="B269" s="3" t="n">
        <v>1964</v>
      </c>
      <c r="C269" s="4" t="n">
        <v>10.7544037776596</v>
      </c>
      <c r="D269" s="4" t="n">
        <v>9.35518550209526</v>
      </c>
      <c r="E269" s="3" t="n">
        <f aca="false">LOOKUP(C269,{0,30,60,90},{1,2,3,4})</f>
        <v>1</v>
      </c>
    </row>
    <row r="270" customFormat="false" ht="13.8" hidden="false" customHeight="false" outlineLevel="0" collapsed="false">
      <c r="A270" s="3" t="s">
        <v>9</v>
      </c>
      <c r="B270" s="3" t="n">
        <v>1965</v>
      </c>
      <c r="C270" s="4" t="n">
        <v>7.86657101865136</v>
      </c>
      <c r="D270" s="4" t="n">
        <v>4.56232570270649</v>
      </c>
      <c r="E270" s="3" t="n">
        <f aca="false">LOOKUP(C270,{0,30,60,90},{1,2,3,4})</f>
        <v>1</v>
      </c>
    </row>
    <row r="271" customFormat="false" ht="13.8" hidden="false" customHeight="false" outlineLevel="0" collapsed="false">
      <c r="A271" s="3" t="s">
        <v>9</v>
      </c>
      <c r="B271" s="3" t="n">
        <v>1966</v>
      </c>
      <c r="C271" s="4" t="n">
        <v>6.09621601064841</v>
      </c>
      <c r="D271" s="4" t="n">
        <v>2.72847631291133</v>
      </c>
      <c r="E271" s="3" t="n">
        <f aca="false">LOOKUP(C271,{0,30,60,90},{1,2,3,4})</f>
        <v>1</v>
      </c>
    </row>
    <row r="272" customFormat="false" ht="13.8" hidden="false" customHeight="false" outlineLevel="0" collapsed="false">
      <c r="A272" s="3" t="s">
        <v>9</v>
      </c>
      <c r="B272" s="3" t="n">
        <v>1967</v>
      </c>
      <c r="C272" s="4" t="n">
        <v>5.81973438902571</v>
      </c>
      <c r="D272" s="4" t="n">
        <v>3.36203515194531</v>
      </c>
      <c r="E272" s="3" t="n">
        <f aca="false">LOOKUP(C272,{0,30,60,90},{1,2,3,4})</f>
        <v>1</v>
      </c>
    </row>
    <row r="273" customFormat="false" ht="13.8" hidden="false" customHeight="false" outlineLevel="0" collapsed="false">
      <c r="A273" s="3" t="s">
        <v>9</v>
      </c>
      <c r="B273" s="3" t="n">
        <v>1968</v>
      </c>
      <c r="C273" s="4" t="n">
        <v>5.29299981409952</v>
      </c>
      <c r="D273" s="4" t="n">
        <v>4.10921773071433</v>
      </c>
      <c r="E273" s="3" t="n">
        <f aca="false">LOOKUP(C273,{0,30,60,90},{1,2,3,4})</f>
        <v>1</v>
      </c>
    </row>
    <row r="274" customFormat="false" ht="13.8" hidden="false" customHeight="false" outlineLevel="0" collapsed="false">
      <c r="A274" s="3" t="s">
        <v>9</v>
      </c>
      <c r="B274" s="3" t="n">
        <v>1969</v>
      </c>
      <c r="C274" s="4" t="n">
        <v>4.75241425543094</v>
      </c>
      <c r="D274" s="4" t="n">
        <v>6.37009008383525</v>
      </c>
      <c r="E274" s="3" t="n">
        <f aca="false">LOOKUP(C274,{0,30,60,90},{1,2,3,4})</f>
        <v>1</v>
      </c>
    </row>
    <row r="275" customFormat="false" ht="13.8" hidden="false" customHeight="false" outlineLevel="0" collapsed="false">
      <c r="A275" s="3" t="s">
        <v>9</v>
      </c>
      <c r="B275" s="3" t="n">
        <v>1970</v>
      </c>
      <c r="C275" s="4" t="n">
        <v>4.80666104484088</v>
      </c>
      <c r="D275" s="4" t="n">
        <v>2.0250314116476</v>
      </c>
      <c r="E275" s="3" t="n">
        <f aca="false">LOOKUP(C275,{0,30,60,90},{1,2,3,4})</f>
        <v>1</v>
      </c>
    </row>
    <row r="276" customFormat="false" ht="13.8" hidden="false" customHeight="false" outlineLevel="0" collapsed="false">
      <c r="A276" s="3" t="s">
        <v>9</v>
      </c>
      <c r="B276" s="3" t="n">
        <v>1971</v>
      </c>
      <c r="C276" s="4" t="n">
        <v>5.01722684726515</v>
      </c>
      <c r="D276" s="4" t="n">
        <v>2.66617618834368</v>
      </c>
      <c r="E276" s="3" t="n">
        <f aca="false">LOOKUP(C276,{0,30,60,90},{1,2,3,4})</f>
        <v>1</v>
      </c>
    </row>
    <row r="277" customFormat="false" ht="13.8" hidden="false" customHeight="false" outlineLevel="0" collapsed="false">
      <c r="A277" s="3" t="s">
        <v>9</v>
      </c>
      <c r="B277" s="3" t="n">
        <v>1972</v>
      </c>
      <c r="C277" s="4" t="n">
        <v>5.28447171378354</v>
      </c>
      <c r="D277" s="4" t="n">
        <v>5.27644062251718</v>
      </c>
      <c r="E277" s="3" t="n">
        <f aca="false">LOOKUP(C277,{0,30,60,90},{1,2,3,4})</f>
        <v>1</v>
      </c>
    </row>
    <row r="278" customFormat="false" ht="13.8" hidden="false" customHeight="false" outlineLevel="0" collapsed="false">
      <c r="A278" s="3" t="s">
        <v>9</v>
      </c>
      <c r="B278" s="3" t="n">
        <v>1973</v>
      </c>
      <c r="C278" s="4" t="n">
        <v>4.9619713171115</v>
      </c>
      <c r="D278" s="4" t="n">
        <v>3.63135931812129</v>
      </c>
      <c r="E278" s="3" t="n">
        <f aca="false">LOOKUP(C278,{0,30,60,90},{1,2,3,4})</f>
        <v>1</v>
      </c>
    </row>
    <row r="279" customFormat="false" ht="13.8" hidden="false" customHeight="false" outlineLevel="0" collapsed="false">
      <c r="A279" s="3" t="s">
        <v>9</v>
      </c>
      <c r="B279" s="3" t="n">
        <v>1974</v>
      </c>
      <c r="C279" s="4" t="n">
        <v>4.56084465280282</v>
      </c>
      <c r="D279" s="4" t="n">
        <v>-0.93243088873658</v>
      </c>
      <c r="E279" s="3" t="n">
        <f aca="false">LOOKUP(C279,{0,30,60,90},{1,2,3,4})</f>
        <v>1</v>
      </c>
    </row>
    <row r="280" customFormat="false" ht="13.8" hidden="false" customHeight="false" outlineLevel="0" collapsed="false">
      <c r="A280" s="3" t="s">
        <v>9</v>
      </c>
      <c r="B280" s="3" t="n">
        <v>1975</v>
      </c>
      <c r="C280" s="4" t="n">
        <v>4.33788012409292</v>
      </c>
      <c r="D280" s="4" t="n">
        <v>-0.660142117931939</v>
      </c>
      <c r="E280" s="3" t="n">
        <f aca="false">LOOKUP(C280,{0,30,60,90},{1,2,3,4})</f>
        <v>1</v>
      </c>
    </row>
    <row r="281" customFormat="false" ht="13.8" hidden="false" customHeight="false" outlineLevel="0" collapsed="false">
      <c r="A281" s="3" t="s">
        <v>9</v>
      </c>
      <c r="B281" s="3" t="n">
        <v>1980</v>
      </c>
      <c r="C281" s="4" t="n">
        <v>34.973</v>
      </c>
      <c r="D281" s="4" t="n">
        <v>-0.441574352953189</v>
      </c>
      <c r="E281" s="3" t="n">
        <f aca="false">LOOKUP(C281,{0,30,60,90},{1,2,3,4})</f>
        <v>2</v>
      </c>
    </row>
    <row r="282" customFormat="false" ht="13.8" hidden="false" customHeight="false" outlineLevel="0" collapsed="false">
      <c r="A282" s="3" t="s">
        <v>9</v>
      </c>
      <c r="B282" s="3" t="n">
        <v>1981</v>
      </c>
      <c r="C282" s="4" t="n">
        <v>45.433</v>
      </c>
      <c r="D282" s="4" t="n">
        <v>-0.886903820235196</v>
      </c>
      <c r="E282" s="3" t="n">
        <f aca="false">LOOKUP(C282,{0,30,60,90},{1,2,3,4})</f>
        <v>2</v>
      </c>
    </row>
    <row r="283" customFormat="false" ht="13.8" hidden="false" customHeight="false" outlineLevel="0" collapsed="false">
      <c r="A283" s="3" t="s">
        <v>9</v>
      </c>
      <c r="B283" s="3" t="n">
        <v>1982</v>
      </c>
      <c r="C283" s="4" t="n">
        <v>58.548</v>
      </c>
      <c r="D283" s="4" t="n">
        <v>3.71398274413535</v>
      </c>
      <c r="E283" s="3" t="n">
        <f aca="false">LOOKUP(C283,{0,30,60,90},{1,2,3,4})</f>
        <v>2</v>
      </c>
    </row>
    <row r="284" customFormat="false" ht="13.8" hidden="false" customHeight="false" outlineLevel="0" collapsed="false">
      <c r="A284" s="3" t="s">
        <v>9</v>
      </c>
      <c r="B284" s="3" t="n">
        <v>1983</v>
      </c>
      <c r="C284" s="4" t="n">
        <v>70.274</v>
      </c>
      <c r="D284" s="4" t="n">
        <v>2.65185724255999</v>
      </c>
      <c r="E284" s="3" t="n">
        <f aca="false">LOOKUP(C284,{0,30,60,90},{1,2,3,4})</f>
        <v>3</v>
      </c>
    </row>
    <row r="285" customFormat="false" ht="13.8" hidden="false" customHeight="false" outlineLevel="0" collapsed="false">
      <c r="A285" s="3" t="s">
        <v>9</v>
      </c>
      <c r="B285" s="3" t="n">
        <v>1984</v>
      </c>
      <c r="C285" s="4" t="n">
        <v>72.979</v>
      </c>
      <c r="D285" s="4" t="n">
        <v>4.16557709897225</v>
      </c>
      <c r="E285" s="3" t="n">
        <f aca="false">LOOKUP(C285,{0,30,60,90},{1,2,3,4})</f>
        <v>3</v>
      </c>
    </row>
    <row r="286" customFormat="false" ht="13.8" hidden="false" customHeight="false" outlineLevel="0" collapsed="false">
      <c r="A286" s="3" t="s">
        <v>9</v>
      </c>
      <c r="B286" s="3" t="n">
        <v>1985</v>
      </c>
      <c r="C286" s="4" t="n">
        <v>70.83</v>
      </c>
      <c r="D286" s="4" t="n">
        <v>4.02443446486849</v>
      </c>
      <c r="E286" s="3" t="n">
        <f aca="false">LOOKUP(C286,{0,30,60,90},{1,2,3,4})</f>
        <v>3</v>
      </c>
    </row>
    <row r="287" customFormat="false" ht="13.8" hidden="false" customHeight="false" outlineLevel="0" collapsed="false">
      <c r="A287" s="3" t="s">
        <v>9</v>
      </c>
      <c r="B287" s="3" t="n">
        <v>1986</v>
      </c>
      <c r="C287" s="4" t="n">
        <v>67.731</v>
      </c>
      <c r="D287" s="4" t="n">
        <v>4.94924089258804</v>
      </c>
      <c r="E287" s="3" t="n">
        <f aca="false">LOOKUP(C287,{0,30,60,90},{1,2,3,4})</f>
        <v>3</v>
      </c>
    </row>
    <row r="288" customFormat="false" ht="13.8" hidden="false" customHeight="false" outlineLevel="0" collapsed="false">
      <c r="A288" s="3" t="s">
        <v>9</v>
      </c>
      <c r="B288" s="3" t="n">
        <v>1987</v>
      </c>
      <c r="C288" s="4" t="n">
        <v>64.852</v>
      </c>
      <c r="D288" s="4" t="n">
        <v>0.289936831175419</v>
      </c>
      <c r="E288" s="3" t="n">
        <f aca="false">LOOKUP(C288,{0,30,60,90},{1,2,3,4})</f>
        <v>3</v>
      </c>
    </row>
    <row r="289" customFormat="false" ht="13.8" hidden="false" customHeight="false" outlineLevel="0" collapsed="false">
      <c r="A289" s="3" t="s">
        <v>9</v>
      </c>
      <c r="B289" s="3" t="n">
        <v>1988</v>
      </c>
      <c r="C289" s="4" t="n">
        <v>62.68</v>
      </c>
      <c r="D289" s="4" t="n">
        <v>-0.142664109582336</v>
      </c>
      <c r="E289" s="3" t="n">
        <f aca="false">LOOKUP(C289,{0,30,60,90},{1,2,3,4})</f>
        <v>3</v>
      </c>
    </row>
    <row r="290" customFormat="false" ht="13.8" hidden="false" customHeight="false" outlineLevel="0" collapsed="false">
      <c r="A290" s="3" t="s">
        <v>9</v>
      </c>
      <c r="B290" s="3" t="n">
        <v>1989</v>
      </c>
      <c r="C290" s="4" t="n">
        <v>61.198</v>
      </c>
      <c r="D290" s="4" t="n">
        <v>0.572900402683452</v>
      </c>
      <c r="E290" s="3" t="n">
        <f aca="false">LOOKUP(C290,{0,30,60,90},{1,2,3,4})</f>
        <v>3</v>
      </c>
    </row>
    <row r="291" customFormat="false" ht="13.8" hidden="false" customHeight="false" outlineLevel="0" collapsed="false">
      <c r="A291" s="3" t="s">
        <v>9</v>
      </c>
      <c r="B291" s="3" t="n">
        <v>1990</v>
      </c>
      <c r="C291" s="4" t="n">
        <v>62.5231963913552</v>
      </c>
      <c r="D291" s="4" t="n">
        <v>1.60744363496155</v>
      </c>
      <c r="E291" s="3" t="n">
        <f aca="false">LOOKUP(C291,{0,30,60,90},{1,2,3,4})</f>
        <v>3</v>
      </c>
    </row>
    <row r="292" customFormat="false" ht="13.8" hidden="false" customHeight="false" outlineLevel="0" collapsed="false">
      <c r="A292" s="3" t="s">
        <v>9</v>
      </c>
      <c r="B292" s="3" t="n">
        <v>1991</v>
      </c>
      <c r="C292" s="4" t="n">
        <v>63.44047037672</v>
      </c>
      <c r="D292" s="4" t="n">
        <v>1.3004028432706</v>
      </c>
      <c r="E292" s="3" t="n">
        <f aca="false">LOOKUP(C292,{0,30,60,90},{1,2,3,4})</f>
        <v>3</v>
      </c>
    </row>
    <row r="293" customFormat="false" ht="13.8" hidden="false" customHeight="false" outlineLevel="0" collapsed="false">
      <c r="A293" s="3" t="s">
        <v>9</v>
      </c>
      <c r="B293" s="3" t="n">
        <v>1992</v>
      </c>
      <c r="C293" s="4" t="n">
        <v>67.9575775291062</v>
      </c>
      <c r="D293" s="4" t="n">
        <v>1.97544568041923</v>
      </c>
      <c r="E293" s="3" t="n">
        <f aca="false">LOOKUP(C293,{0,30,60,90},{1,2,3,4})</f>
        <v>3</v>
      </c>
    </row>
    <row r="294" customFormat="false" ht="13.8" hidden="false" customHeight="false" outlineLevel="0" collapsed="false">
      <c r="A294" s="3" t="s">
        <v>9</v>
      </c>
      <c r="B294" s="3" t="n">
        <v>1993</v>
      </c>
      <c r="C294" s="4" t="n">
        <v>79.819348131023</v>
      </c>
      <c r="D294" s="4" t="n">
        <v>-0.089613444143366</v>
      </c>
      <c r="E294" s="3" t="n">
        <f aca="false">LOOKUP(C294,{0,30,60,90},{1,2,3,4})</f>
        <v>3</v>
      </c>
    </row>
    <row r="295" customFormat="false" ht="13.8" hidden="false" customHeight="false" outlineLevel="0" collapsed="false">
      <c r="A295" s="3" t="s">
        <v>9</v>
      </c>
      <c r="B295" s="3" t="n">
        <v>1994</v>
      </c>
      <c r="C295" s="4" t="n">
        <v>76.8006387258239</v>
      </c>
      <c r="D295" s="4" t="n">
        <v>5.52541034681611</v>
      </c>
      <c r="E295" s="3" t="n">
        <f aca="false">LOOKUP(C295,{0,30,60,90},{1,2,3,4})</f>
        <v>3</v>
      </c>
    </row>
    <row r="296" customFormat="false" ht="13.8" hidden="false" customHeight="false" outlineLevel="0" collapsed="false">
      <c r="A296" s="3" t="s">
        <v>9</v>
      </c>
      <c r="B296" s="3" t="n">
        <v>1995</v>
      </c>
      <c r="C296" s="4" t="n">
        <v>75.5242560370363</v>
      </c>
      <c r="D296" s="4" t="n">
        <v>3.06522333127333</v>
      </c>
      <c r="E296" s="3" t="n">
        <f aca="false">LOOKUP(C296,{0,30,60,90},{1,2,3,4})</f>
        <v>3</v>
      </c>
    </row>
    <row r="297" customFormat="false" ht="13.8" hidden="false" customHeight="false" outlineLevel="0" collapsed="false">
      <c r="A297" s="3" t="s">
        <v>9</v>
      </c>
      <c r="B297" s="3" t="n">
        <v>1996</v>
      </c>
      <c r="C297" s="4" t="n">
        <v>73.736079813743</v>
      </c>
      <c r="D297" s="4" t="n">
        <v>2.83456637237425</v>
      </c>
      <c r="E297" s="3" t="n">
        <f aca="false">LOOKUP(C297,{0,30,60,90},{1,2,3,4})</f>
        <v>3</v>
      </c>
    </row>
    <row r="298" customFormat="false" ht="13.8" hidden="false" customHeight="false" outlineLevel="0" collapsed="false">
      <c r="A298" s="3" t="s">
        <v>9</v>
      </c>
      <c r="B298" s="3" t="n">
        <v>1997</v>
      </c>
      <c r="C298" s="4" t="n">
        <v>69.0540492519811</v>
      </c>
      <c r="D298" s="4" t="n">
        <v>3.19850784746962</v>
      </c>
      <c r="E298" s="3" t="n">
        <f aca="false">LOOKUP(C298,{0,30,60,90},{1,2,3,4})</f>
        <v>3</v>
      </c>
    </row>
    <row r="299" customFormat="false" ht="13.8" hidden="false" customHeight="false" outlineLevel="0" collapsed="false">
      <c r="A299" s="3" t="s">
        <v>9</v>
      </c>
      <c r="B299" s="3" t="n">
        <v>1998</v>
      </c>
      <c r="C299" s="4" t="n">
        <v>63.998556229697</v>
      </c>
      <c r="D299" s="4" t="n">
        <v>2.16039085042494</v>
      </c>
      <c r="E299" s="3" t="n">
        <f aca="false">LOOKUP(C299,{0,30,60,90},{1,2,3,4})</f>
        <v>3</v>
      </c>
    </row>
    <row r="300" customFormat="false" ht="13.8" hidden="false" customHeight="false" outlineLevel="0" collapsed="false">
      <c r="A300" s="3" t="s">
        <v>9</v>
      </c>
      <c r="B300" s="3" t="n">
        <v>1999</v>
      </c>
      <c r="C300" s="4" t="n">
        <v>60.8667705011249</v>
      </c>
      <c r="D300" s="4" t="n">
        <v>2.56044153523098</v>
      </c>
      <c r="E300" s="3" t="n">
        <f aca="false">LOOKUP(C300,{0,30,60,90},{1,2,3,4})</f>
        <v>3</v>
      </c>
    </row>
    <row r="301" customFormat="false" ht="13.8" hidden="false" customHeight="false" outlineLevel="0" collapsed="false">
      <c r="A301" s="3" t="s">
        <v>9</v>
      </c>
      <c r="B301" s="3" t="n">
        <v>2000</v>
      </c>
      <c r="C301" s="4" t="n">
        <v>54.9630591362948</v>
      </c>
      <c r="D301" s="4" t="n">
        <v>3.52871521610421</v>
      </c>
      <c r="E301" s="3" t="n">
        <f aca="false">LOOKUP(C301,{0,30,60,90},{1,2,3,4})</f>
        <v>2</v>
      </c>
    </row>
    <row r="302" customFormat="false" ht="13.8" hidden="false" customHeight="false" outlineLevel="0" collapsed="false">
      <c r="A302" s="3" t="s">
        <v>9</v>
      </c>
      <c r="B302" s="3" t="n">
        <v>2001</v>
      </c>
      <c r="C302" s="4" t="n">
        <v>52.0211738456585</v>
      </c>
      <c r="D302" s="4" t="n">
        <v>0.70488823491226</v>
      </c>
      <c r="E302" s="3" t="n">
        <f aca="false">LOOKUP(C302,{0,30,60,90},{1,2,3,4})</f>
        <v>2</v>
      </c>
    </row>
    <row r="303" customFormat="false" ht="13.8" hidden="false" customHeight="false" outlineLevel="0" collapsed="false">
      <c r="A303" s="3" t="s">
        <v>9</v>
      </c>
      <c r="B303" s="3" t="n">
        <v>2002</v>
      </c>
      <c r="C303" s="4" t="n">
        <v>51.6193889593077</v>
      </c>
      <c r="D303" s="4" t="n">
        <v>0.465817655793743</v>
      </c>
      <c r="E303" s="3" t="n">
        <f aca="false">LOOKUP(C303,{0,30,60,90},{1,2,3,4})</f>
        <v>2</v>
      </c>
    </row>
    <row r="304" customFormat="false" ht="13.8" hidden="false" customHeight="false" outlineLevel="0" collapsed="false">
      <c r="A304" s="3" t="s">
        <v>9</v>
      </c>
      <c r="B304" s="3" t="n">
        <v>2003</v>
      </c>
      <c r="C304" s="4" t="n">
        <v>49.6112630203685</v>
      </c>
      <c r="D304" s="4" t="n">
        <v>0.383758989577254</v>
      </c>
      <c r="E304" s="3" t="n">
        <f aca="false">LOOKUP(C304,{0,30,60,90},{1,2,3,4})</f>
        <v>2</v>
      </c>
    </row>
    <row r="305" customFormat="false" ht="13.8" hidden="false" customHeight="false" outlineLevel="0" collapsed="false">
      <c r="A305" s="3" t="s">
        <v>9</v>
      </c>
      <c r="B305" s="3" t="n">
        <v>2004</v>
      </c>
      <c r="C305" s="4" t="n">
        <v>46.9587635897366</v>
      </c>
      <c r="D305" s="4" t="n">
        <v>2.29649081289534</v>
      </c>
      <c r="E305" s="3" t="n">
        <f aca="false">LOOKUP(C305,{0,30,60,90},{1,2,3,4})</f>
        <v>2</v>
      </c>
    </row>
    <row r="306" customFormat="false" ht="13.8" hidden="false" customHeight="false" outlineLevel="0" collapsed="false">
      <c r="A306" s="3" t="s">
        <v>9</v>
      </c>
      <c r="B306" s="3" t="n">
        <v>2005</v>
      </c>
      <c r="C306" s="4" t="n">
        <v>39.291769669829</v>
      </c>
      <c r="D306" s="4" t="n">
        <v>2.44518019368338</v>
      </c>
      <c r="E306" s="3" t="n">
        <f aca="false">LOOKUP(C306,{0,30,60,90},{1,2,3,4})</f>
        <v>2</v>
      </c>
    </row>
    <row r="307" customFormat="false" ht="13.8" hidden="false" customHeight="false" outlineLevel="0" collapsed="false">
      <c r="A307" s="3" t="s">
        <v>9</v>
      </c>
      <c r="B307" s="3" t="n">
        <v>2006</v>
      </c>
      <c r="C307" s="4" t="n">
        <v>32.8030921694922</v>
      </c>
      <c r="D307" s="4" t="n">
        <v>3.34395609741576</v>
      </c>
      <c r="E307" s="3" t="n">
        <f aca="false">LOOKUP(C307,{0,30,60,90},{1,2,3,4})</f>
        <v>2</v>
      </c>
    </row>
    <row r="308" customFormat="false" ht="13.8" hidden="false" customHeight="false" outlineLevel="0" collapsed="false">
      <c r="A308" s="3" t="s">
        <v>9</v>
      </c>
      <c r="B308" s="3" t="n">
        <v>2007</v>
      </c>
      <c r="C308" s="4" t="n">
        <v>27.8858219433731</v>
      </c>
      <c r="D308" s="4" t="n">
        <v>1.64654303249172</v>
      </c>
      <c r="E308" s="3" t="n">
        <f aca="false">LOOKUP(C308,{0,30,60,90},{1,2,3,4})</f>
        <v>1</v>
      </c>
    </row>
    <row r="309" customFormat="false" ht="13.8" hidden="false" customHeight="false" outlineLevel="0" collapsed="false">
      <c r="A309" s="3" t="s">
        <v>9</v>
      </c>
      <c r="B309" s="3" t="n">
        <v>2008</v>
      </c>
      <c r="C309" s="4" t="n">
        <v>32.4331133081601</v>
      </c>
      <c r="D309" s="4" t="n">
        <v>-1.20182205264322</v>
      </c>
      <c r="E309" s="3" t="n">
        <f aca="false">LOOKUP(C309,{0,30,60,90},{1,2,3,4})</f>
        <v>2</v>
      </c>
    </row>
    <row r="310" customFormat="false" ht="13.8" hidden="false" customHeight="false" outlineLevel="0" collapsed="false">
      <c r="A310" s="3" t="s">
        <v>9</v>
      </c>
      <c r="B310" s="3" t="n">
        <v>2009</v>
      </c>
      <c r="C310" s="4" t="n">
        <v>37.7215008421631</v>
      </c>
      <c r="D310" s="4" t="n">
        <v>-2.43302295546245</v>
      </c>
      <c r="E310" s="3" t="n">
        <f aca="false">LOOKUP(C310,{0,30,60,90},{1,2,3,4})</f>
        <v>2</v>
      </c>
    </row>
    <row r="311" customFormat="false" ht="13.8" hidden="false" customHeight="false" outlineLevel="0" collapsed="false">
      <c r="A311" s="3" t="s">
        <v>10</v>
      </c>
      <c r="B311" s="3" t="n">
        <v>1946</v>
      </c>
      <c r="C311" s="4" t="n">
        <v>70.6218911105576</v>
      </c>
      <c r="D311" s="4" t="n">
        <v>8.13212396862522</v>
      </c>
      <c r="E311" s="3" t="n">
        <f aca="false">LOOKUP(C311,{0,30,60,90},{1,2,3,4})</f>
        <v>3</v>
      </c>
    </row>
    <row r="312" customFormat="false" ht="13.8" hidden="false" customHeight="false" outlineLevel="0" collapsed="false">
      <c r="A312" s="3" t="s">
        <v>10</v>
      </c>
      <c r="B312" s="3" t="n">
        <v>1947</v>
      </c>
      <c r="C312" s="4" t="n">
        <v>52.548021508629</v>
      </c>
      <c r="D312" s="4" t="n">
        <v>2.32452789269391</v>
      </c>
      <c r="E312" s="3" t="n">
        <f aca="false">LOOKUP(C312,{0,30,60,90},{1,2,3,4})</f>
        <v>2</v>
      </c>
    </row>
    <row r="313" customFormat="false" ht="13.8" hidden="false" customHeight="false" outlineLevel="0" collapsed="false">
      <c r="A313" s="3" t="s">
        <v>10</v>
      </c>
      <c r="B313" s="3" t="n">
        <v>1948</v>
      </c>
      <c r="C313" s="4" t="n">
        <v>39.0101447141395</v>
      </c>
      <c r="D313" s="4" t="n">
        <v>7.92871380455418</v>
      </c>
      <c r="E313" s="3" t="n">
        <f aca="false">LOOKUP(C313,{0,30,60,90},{1,2,3,4})</f>
        <v>2</v>
      </c>
    </row>
    <row r="314" customFormat="false" ht="13.8" hidden="false" customHeight="false" outlineLevel="0" collapsed="false">
      <c r="A314" s="3" t="s">
        <v>10</v>
      </c>
      <c r="B314" s="3" t="n">
        <v>1949</v>
      </c>
      <c r="C314" s="4" t="n">
        <v>26.6428356663214</v>
      </c>
      <c r="D314" s="4" t="n">
        <v>6.06683871051092</v>
      </c>
      <c r="E314" s="3" t="n">
        <f aca="false">LOOKUP(C314,{0,30,60,90},{1,2,3,4})</f>
        <v>1</v>
      </c>
    </row>
    <row r="315" customFormat="false" ht="13.8" hidden="false" customHeight="false" outlineLevel="0" collapsed="false">
      <c r="A315" s="3" t="s">
        <v>10</v>
      </c>
      <c r="B315" s="3" t="n">
        <v>1950</v>
      </c>
      <c r="C315" s="4" t="n">
        <v>25.4752672148266</v>
      </c>
      <c r="D315" s="4" t="n">
        <v>3.84458209726957</v>
      </c>
      <c r="E315" s="3" t="n">
        <f aca="false">LOOKUP(C315,{0,30,60,90},{1,2,3,4})</f>
        <v>1</v>
      </c>
    </row>
    <row r="316" customFormat="false" ht="13.8" hidden="false" customHeight="false" outlineLevel="0" collapsed="false">
      <c r="A316" s="3" t="s">
        <v>10</v>
      </c>
      <c r="B316" s="3" t="n">
        <v>1951</v>
      </c>
      <c r="C316" s="4" t="n">
        <v>19.167778218019</v>
      </c>
      <c r="D316" s="4" t="n">
        <v>8.50390006451234</v>
      </c>
      <c r="E316" s="3" t="n">
        <f aca="false">LOOKUP(C316,{0,30,60,90},{1,2,3,4})</f>
        <v>1</v>
      </c>
    </row>
    <row r="317" customFormat="false" ht="13.8" hidden="false" customHeight="false" outlineLevel="0" collapsed="false">
      <c r="A317" s="3" t="s">
        <v>10</v>
      </c>
      <c r="B317" s="3" t="n">
        <v>1952</v>
      </c>
      <c r="C317" s="4" t="n">
        <v>13.1233409815295</v>
      </c>
      <c r="D317" s="4" t="n">
        <v>3.35117020701583</v>
      </c>
      <c r="E317" s="3" t="n">
        <f aca="false">LOOKUP(C317,{0,30,60,90},{1,2,3,4})</f>
        <v>1</v>
      </c>
    </row>
    <row r="318" customFormat="false" ht="13.8" hidden="false" customHeight="false" outlineLevel="0" collapsed="false">
      <c r="A318" s="3" t="s">
        <v>10</v>
      </c>
      <c r="B318" s="3" t="n">
        <v>1953</v>
      </c>
      <c r="C318" s="4" t="n">
        <v>18.3102996468826</v>
      </c>
      <c r="D318" s="4" t="n">
        <v>0.700800167355253</v>
      </c>
      <c r="E318" s="3" t="n">
        <f aca="false">LOOKUP(C318,{0,30,60,90},{1,2,3,4})</f>
        <v>1</v>
      </c>
    </row>
    <row r="319" customFormat="false" ht="13.8" hidden="false" customHeight="false" outlineLevel="0" collapsed="false">
      <c r="A319" s="3" t="s">
        <v>10</v>
      </c>
      <c r="B319" s="3" t="n">
        <v>1954</v>
      </c>
      <c r="C319" s="4" t="n">
        <v>18.9462011473597</v>
      </c>
      <c r="D319" s="4" t="n">
        <v>8.75616722929109</v>
      </c>
      <c r="E319" s="3" t="n">
        <f aca="false">LOOKUP(C319,{0,30,60,90},{1,2,3,4})</f>
        <v>1</v>
      </c>
    </row>
    <row r="320" customFormat="false" ht="13.8" hidden="false" customHeight="false" outlineLevel="0" collapsed="false">
      <c r="A320" s="3" t="s">
        <v>10</v>
      </c>
      <c r="B320" s="3" t="n">
        <v>1955</v>
      </c>
      <c r="C320" s="4" t="n">
        <v>17.0404895494554</v>
      </c>
      <c r="D320" s="4" t="n">
        <v>5.09526765674992</v>
      </c>
      <c r="E320" s="3" t="n">
        <f aca="false">LOOKUP(C320,{0,30,60,90},{1,2,3,4})</f>
        <v>1</v>
      </c>
    </row>
    <row r="321" customFormat="false" ht="13.8" hidden="false" customHeight="false" outlineLevel="0" collapsed="false">
      <c r="A321" s="3" t="s">
        <v>10</v>
      </c>
      <c r="B321" s="3" t="n">
        <v>1956</v>
      </c>
      <c r="C321" s="4" t="n">
        <v>16.5914762117231</v>
      </c>
      <c r="D321" s="4" t="n">
        <v>3.02162849872774</v>
      </c>
      <c r="E321" s="3" t="n">
        <f aca="false">LOOKUP(C321,{0,30,60,90},{1,2,3,4})</f>
        <v>1</v>
      </c>
    </row>
    <row r="322" customFormat="false" ht="13.8" hidden="false" customHeight="false" outlineLevel="0" collapsed="false">
      <c r="A322" s="3" t="s">
        <v>10</v>
      </c>
      <c r="B322" s="3" t="n">
        <v>1957</v>
      </c>
      <c r="C322" s="4" t="n">
        <v>16.8892077962182</v>
      </c>
      <c r="D322" s="4" t="n">
        <v>4.70162748643761</v>
      </c>
      <c r="E322" s="3" t="n">
        <f aca="false">LOOKUP(C322,{0,30,60,90},{1,2,3,4})</f>
        <v>1</v>
      </c>
    </row>
    <row r="323" customFormat="false" ht="13.8" hidden="false" customHeight="false" outlineLevel="0" collapsed="false">
      <c r="A323" s="3" t="s">
        <v>10</v>
      </c>
      <c r="B323" s="3" t="n">
        <v>1958</v>
      </c>
      <c r="C323" s="4" t="n">
        <v>16.0643620533617</v>
      </c>
      <c r="D323" s="4" t="n">
        <v>0.539197101815581</v>
      </c>
      <c r="E323" s="3" t="n">
        <f aca="false">LOOKUP(C323,{0,30,60,90},{1,2,3,4})</f>
        <v>1</v>
      </c>
    </row>
    <row r="324" customFormat="false" ht="13.8" hidden="false" customHeight="false" outlineLevel="0" collapsed="false">
      <c r="A324" s="3" t="s">
        <v>10</v>
      </c>
      <c r="B324" s="3" t="n">
        <v>1959</v>
      </c>
      <c r="C324" s="4" t="n">
        <v>15.0504656076173</v>
      </c>
      <c r="D324" s="4" t="n">
        <v>5.94125780366197</v>
      </c>
      <c r="E324" s="3" t="n">
        <f aca="false">LOOKUP(C324,{0,30,60,90},{1,2,3,4})</f>
        <v>1</v>
      </c>
    </row>
    <row r="325" customFormat="false" ht="13.8" hidden="false" customHeight="false" outlineLevel="0" collapsed="false">
      <c r="A325" s="3" t="s">
        <v>10</v>
      </c>
      <c r="B325" s="3" t="n">
        <v>1960</v>
      </c>
      <c r="C325" s="4" t="n">
        <v>12.7940491025141</v>
      </c>
      <c r="D325" s="4" t="n">
        <v>9.14771603717619</v>
      </c>
      <c r="E325" s="3" t="n">
        <f aca="false">LOOKUP(C325,{0,30,60,90},{1,2,3,4})</f>
        <v>1</v>
      </c>
    </row>
    <row r="326" customFormat="false" ht="13.8" hidden="false" customHeight="false" outlineLevel="0" collapsed="false">
      <c r="A326" s="3" t="s">
        <v>10</v>
      </c>
      <c r="B326" s="3" t="n">
        <v>1961</v>
      </c>
      <c r="C326" s="4" t="n">
        <v>10.1285688416732</v>
      </c>
      <c r="D326" s="4" t="n">
        <v>7.62011739981159</v>
      </c>
      <c r="E326" s="3" t="n">
        <f aca="false">LOOKUP(C326,{0,30,60,90},{1,2,3,4})</f>
        <v>1</v>
      </c>
    </row>
    <row r="327" customFormat="false" ht="13.8" hidden="false" customHeight="false" outlineLevel="0" collapsed="false">
      <c r="A327" s="3" t="s">
        <v>10</v>
      </c>
      <c r="B327" s="3" t="n">
        <v>1962</v>
      </c>
      <c r="C327" s="4" t="n">
        <v>11.5164884891679</v>
      </c>
      <c r="D327" s="4" t="n">
        <v>3.11774014342951</v>
      </c>
      <c r="E327" s="3" t="n">
        <f aca="false">LOOKUP(C327,{0,30,60,90},{1,2,3,4})</f>
        <v>1</v>
      </c>
    </row>
    <row r="328" customFormat="false" ht="13.8" hidden="false" customHeight="false" outlineLevel="0" collapsed="false">
      <c r="A328" s="3" t="s">
        <v>10</v>
      </c>
      <c r="B328" s="3" t="n">
        <v>1963</v>
      </c>
      <c r="C328" s="4" t="n">
        <v>13.4411370892986</v>
      </c>
      <c r="D328" s="4" t="n">
        <v>3.29447872791981</v>
      </c>
      <c r="E328" s="3" t="n">
        <f aca="false">LOOKUP(C328,{0,30,60,90},{1,2,3,4})</f>
        <v>1</v>
      </c>
    </row>
    <row r="329" customFormat="false" ht="13.8" hidden="false" customHeight="false" outlineLevel="0" collapsed="false">
      <c r="A329" s="3" t="s">
        <v>10</v>
      </c>
      <c r="B329" s="3" t="n">
        <v>1964</v>
      </c>
      <c r="C329" s="4" t="n">
        <v>13.6303825037434</v>
      </c>
      <c r="D329" s="4" t="n">
        <v>5.05436844101657</v>
      </c>
      <c r="E329" s="3" t="n">
        <f aca="false">LOOKUP(C329,{0,30,60,90},{1,2,3,4})</f>
        <v>1</v>
      </c>
    </row>
    <row r="330" customFormat="false" ht="13.8" hidden="false" customHeight="false" outlineLevel="0" collapsed="false">
      <c r="A330" s="3" t="s">
        <v>10</v>
      </c>
      <c r="B330" s="3" t="n">
        <v>1965</v>
      </c>
      <c r="C330" s="4" t="n">
        <v>14.2290858039475</v>
      </c>
      <c r="D330" s="4" t="n">
        <v>5.3166842184444</v>
      </c>
      <c r="E330" s="3" t="n">
        <f aca="false">LOOKUP(C330,{0,30,60,90},{1,2,3,4})</f>
        <v>1</v>
      </c>
    </row>
    <row r="331" customFormat="false" ht="13.8" hidden="false" customHeight="false" outlineLevel="0" collapsed="false">
      <c r="A331" s="3" t="s">
        <v>10</v>
      </c>
      <c r="B331" s="3" t="n">
        <v>1966</v>
      </c>
      <c r="C331" s="4" t="n">
        <v>15.183711316308</v>
      </c>
      <c r="D331" s="4" t="n">
        <v>2.40271984458031</v>
      </c>
      <c r="E331" s="3" t="n">
        <f aca="false">LOOKUP(C331,{0,30,60,90},{1,2,3,4})</f>
        <v>1</v>
      </c>
    </row>
    <row r="332" customFormat="false" ht="13.8" hidden="false" customHeight="false" outlineLevel="0" collapsed="false">
      <c r="A332" s="3" t="s">
        <v>10</v>
      </c>
      <c r="B332" s="3" t="n">
        <v>1967</v>
      </c>
      <c r="C332" s="4" t="n">
        <v>15.8295227207774</v>
      </c>
      <c r="D332" s="4" t="n">
        <v>2.11198839382865</v>
      </c>
      <c r="E332" s="3" t="n">
        <f aca="false">LOOKUP(C332,{0,30,60,90},{1,2,3,4})</f>
        <v>1</v>
      </c>
    </row>
    <row r="333" customFormat="false" ht="13.8" hidden="false" customHeight="false" outlineLevel="0" collapsed="false">
      <c r="A333" s="3" t="s">
        <v>10</v>
      </c>
      <c r="B333" s="3" t="n">
        <v>1968</v>
      </c>
      <c r="C333" s="4" t="n">
        <v>15.6878140703518</v>
      </c>
      <c r="D333" s="4" t="n">
        <v>2.30054644808744</v>
      </c>
      <c r="E333" s="3" t="n">
        <f aca="false">LOOKUP(C333,{0,30,60,90},{1,2,3,4})</f>
        <v>1</v>
      </c>
    </row>
    <row r="334" customFormat="false" ht="13.8" hidden="false" customHeight="false" outlineLevel="0" collapsed="false">
      <c r="A334" s="3" t="s">
        <v>10</v>
      </c>
      <c r="B334" s="3" t="n">
        <v>1969</v>
      </c>
      <c r="C334" s="4" t="n">
        <v>12.0849716033202</v>
      </c>
      <c r="D334" s="4" t="n">
        <v>9.63089578548155</v>
      </c>
      <c r="E334" s="3" t="n">
        <f aca="false">LOOKUP(C334,{0,30,60,90},{1,2,3,4})</f>
        <v>1</v>
      </c>
    </row>
    <row r="335" customFormat="false" ht="13.8" hidden="false" customHeight="false" outlineLevel="0" collapsed="false">
      <c r="A335" s="3" t="s">
        <v>10</v>
      </c>
      <c r="B335" s="3" t="n">
        <v>1970</v>
      </c>
      <c r="C335" s="4" t="n">
        <v>10.2244510443546</v>
      </c>
      <c r="D335" s="4" t="n">
        <v>7.4693042291951</v>
      </c>
      <c r="E335" s="3" t="n">
        <f aca="false">LOOKUP(C335,{0,30,60,90},{1,2,3,4})</f>
        <v>1</v>
      </c>
    </row>
    <row r="336" customFormat="false" ht="13.8" hidden="false" customHeight="false" outlineLevel="0" collapsed="false">
      <c r="A336" s="3" t="s">
        <v>10</v>
      </c>
      <c r="B336" s="3" t="n">
        <v>1971</v>
      </c>
      <c r="C336" s="4" t="n">
        <v>8.89012579316487</v>
      </c>
      <c r="D336" s="4" t="n">
        <v>2.09003944326065</v>
      </c>
      <c r="E336" s="3" t="n">
        <f aca="false">LOOKUP(C336,{0,30,60,90},{1,2,3,4})</f>
        <v>1</v>
      </c>
    </row>
    <row r="337" customFormat="false" ht="13.8" hidden="false" customHeight="false" outlineLevel="0" collapsed="false">
      <c r="A337" s="3" t="s">
        <v>10</v>
      </c>
      <c r="B337" s="3" t="n">
        <v>1972</v>
      </c>
      <c r="C337" s="4" t="n">
        <v>7.34116747874272</v>
      </c>
      <c r="D337" s="4" t="n">
        <v>7.63167243982592</v>
      </c>
      <c r="E337" s="3" t="n">
        <f aca="false">LOOKUP(C337,{0,30,60,90},{1,2,3,4})</f>
        <v>1</v>
      </c>
    </row>
    <row r="338" customFormat="false" ht="13.8" hidden="false" customHeight="false" outlineLevel="0" collapsed="false">
      <c r="A338" s="3" t="s">
        <v>10</v>
      </c>
      <c r="B338" s="3" t="n">
        <v>1973</v>
      </c>
      <c r="C338" s="4" t="n">
        <v>4.94365115440681</v>
      </c>
      <c r="D338" s="4" t="n">
        <v>6.70682648072123</v>
      </c>
      <c r="E338" s="3" t="n">
        <f aca="false">LOOKUP(C338,{0,30,60,90},{1,2,3,4})</f>
        <v>1</v>
      </c>
    </row>
    <row r="339" customFormat="false" ht="13.8" hidden="false" customHeight="false" outlineLevel="0" collapsed="false">
      <c r="A339" s="3" t="s">
        <v>10</v>
      </c>
      <c r="B339" s="3" t="n">
        <v>1974</v>
      </c>
      <c r="C339" s="4" t="n">
        <v>3.2791095890411</v>
      </c>
      <c r="D339" s="4" t="n">
        <v>3.02954141211043</v>
      </c>
      <c r="E339" s="3" t="n">
        <f aca="false">LOOKUP(C339,{0,30,60,90},{1,2,3,4})</f>
        <v>1</v>
      </c>
    </row>
    <row r="340" customFormat="false" ht="13.8" hidden="false" customHeight="false" outlineLevel="0" collapsed="false">
      <c r="A340" s="3" t="s">
        <v>10</v>
      </c>
      <c r="B340" s="3" t="n">
        <v>1975</v>
      </c>
      <c r="C340" s="4" t="n">
        <v>3.68255273225358</v>
      </c>
      <c r="D340" s="4" t="n">
        <v>1.15216453059617</v>
      </c>
      <c r="E340" s="3" t="n">
        <f aca="false">LOOKUP(C340,{0,30,60,90},{1,2,3,4})</f>
        <v>1</v>
      </c>
    </row>
    <row r="341" customFormat="false" ht="13.8" hidden="false" customHeight="false" outlineLevel="0" collapsed="false">
      <c r="A341" s="3" t="s">
        <v>10</v>
      </c>
      <c r="B341" s="3" t="n">
        <v>1976</v>
      </c>
      <c r="C341" s="4" t="n">
        <v>4.26087141496753</v>
      </c>
      <c r="D341" s="4" t="n">
        <v>-0.42482144513496</v>
      </c>
      <c r="E341" s="3" t="n">
        <f aca="false">LOOKUP(C341,{0,30,60,90},{1,2,3,4})</f>
        <v>1</v>
      </c>
    </row>
    <row r="342" customFormat="false" ht="13.8" hidden="false" customHeight="false" outlineLevel="0" collapsed="false">
      <c r="A342" s="3" t="s">
        <v>10</v>
      </c>
      <c r="B342" s="3" t="n">
        <v>1977</v>
      </c>
      <c r="C342" s="4" t="n">
        <v>5.68524942656669</v>
      </c>
      <c r="D342" s="4" t="n">
        <v>0.245919964229824</v>
      </c>
      <c r="E342" s="3" t="n">
        <f aca="false">LOOKUP(C342,{0,30,60,90},{1,2,3,4})</f>
        <v>1</v>
      </c>
    </row>
    <row r="343" customFormat="false" ht="13.8" hidden="false" customHeight="false" outlineLevel="0" collapsed="false">
      <c r="A343" s="3" t="s">
        <v>10</v>
      </c>
      <c r="B343" s="3" t="n">
        <v>1978</v>
      </c>
      <c r="C343" s="4" t="n">
        <v>8.35270147379773</v>
      </c>
      <c r="D343" s="4" t="n">
        <v>2.09262563187631</v>
      </c>
      <c r="E343" s="3" t="n">
        <f aca="false">LOOKUP(C343,{0,30,60,90},{1,2,3,4})</f>
        <v>1</v>
      </c>
    </row>
    <row r="344" customFormat="false" ht="13.8" hidden="false" customHeight="false" outlineLevel="0" collapsed="false">
      <c r="A344" s="3" t="s">
        <v>10</v>
      </c>
      <c r="B344" s="3" t="n">
        <v>1979</v>
      </c>
      <c r="C344" s="4" t="n">
        <v>8.97594481919356</v>
      </c>
      <c r="D344" s="4" t="n">
        <v>6.95743983689519</v>
      </c>
      <c r="E344" s="3" t="n">
        <f aca="false">LOOKUP(C344,{0,30,60,90},{1,2,3,4})</f>
        <v>1</v>
      </c>
    </row>
    <row r="345" customFormat="false" ht="13.8" hidden="false" customHeight="false" outlineLevel="0" collapsed="false">
      <c r="A345" s="3" t="s">
        <v>10</v>
      </c>
      <c r="B345" s="3" t="n">
        <v>1980</v>
      </c>
      <c r="C345" s="4" t="n">
        <v>9.21149763217859</v>
      </c>
      <c r="D345" s="4" t="n">
        <v>5.33392334399891</v>
      </c>
      <c r="E345" s="3" t="n">
        <f aca="false">LOOKUP(C345,{0,30,60,90},{1,2,3,4})</f>
        <v>1</v>
      </c>
    </row>
    <row r="346" customFormat="false" ht="13.8" hidden="false" customHeight="false" outlineLevel="0" collapsed="false">
      <c r="A346" s="3" t="s">
        <v>10</v>
      </c>
      <c r="B346" s="3" t="n">
        <v>1981</v>
      </c>
      <c r="C346" s="4" t="n">
        <v>10.0085949515969</v>
      </c>
      <c r="D346" s="4" t="n">
        <v>1.26938826157093</v>
      </c>
      <c r="E346" s="3" t="n">
        <f aca="false">LOOKUP(C346,{0,30,60,90},{1,2,3,4})</f>
        <v>1</v>
      </c>
    </row>
    <row r="347" customFormat="false" ht="13.8" hidden="false" customHeight="false" outlineLevel="0" collapsed="false">
      <c r="A347" s="3" t="s">
        <v>10</v>
      </c>
      <c r="B347" s="3" t="n">
        <v>1982</v>
      </c>
      <c r="C347" s="4" t="n">
        <v>12.2069650490138</v>
      </c>
      <c r="D347" s="4" t="n">
        <v>3.02402803474937</v>
      </c>
      <c r="E347" s="3" t="n">
        <f aca="false">LOOKUP(C347,{0,30,60,90},{1,2,3,4})</f>
        <v>1</v>
      </c>
    </row>
    <row r="348" customFormat="false" ht="13.8" hidden="false" customHeight="false" outlineLevel="0" collapsed="false">
      <c r="A348" s="3" t="s">
        <v>10</v>
      </c>
      <c r="B348" s="3" t="n">
        <v>1983</v>
      </c>
      <c r="C348" s="4" t="n">
        <v>13.7862765915818</v>
      </c>
      <c r="D348" s="4" t="n">
        <v>2.9471580975488</v>
      </c>
      <c r="E348" s="3" t="n">
        <f aca="false">LOOKUP(C348,{0,30,60,90},{1,2,3,4})</f>
        <v>1</v>
      </c>
    </row>
    <row r="349" customFormat="false" ht="13.8" hidden="false" customHeight="false" outlineLevel="0" collapsed="false">
      <c r="A349" s="3" t="s">
        <v>10</v>
      </c>
      <c r="B349" s="3" t="n">
        <v>1984</v>
      </c>
      <c r="C349" s="4" t="n">
        <v>14.3038239004488</v>
      </c>
      <c r="D349" s="4" t="n">
        <v>3.04416640672835</v>
      </c>
      <c r="E349" s="3" t="n">
        <f aca="false">LOOKUP(C349,{0,30,60,90},{1,2,3,4})</f>
        <v>1</v>
      </c>
    </row>
    <row r="350" customFormat="false" ht="13.8" hidden="false" customHeight="false" outlineLevel="0" collapsed="false">
      <c r="A350" s="3" t="s">
        <v>10</v>
      </c>
      <c r="B350" s="3" t="n">
        <v>1985</v>
      </c>
      <c r="C350" s="4" t="n">
        <v>13.9456033229433</v>
      </c>
      <c r="D350" s="4" t="n">
        <v>3.2804897190394</v>
      </c>
      <c r="E350" s="3" t="n">
        <f aca="false">LOOKUP(C350,{0,30,60,90},{1,2,3,4})</f>
        <v>1</v>
      </c>
    </row>
    <row r="351" customFormat="false" ht="13.8" hidden="false" customHeight="false" outlineLevel="0" collapsed="false">
      <c r="A351" s="3" t="s">
        <v>10</v>
      </c>
      <c r="B351" s="3" t="n">
        <v>1986</v>
      </c>
      <c r="C351" s="4" t="n">
        <v>14.4540509109854</v>
      </c>
      <c r="D351" s="4" t="n">
        <v>2.62592270950934</v>
      </c>
      <c r="E351" s="3" t="n">
        <f aca="false">LOOKUP(C351,{0,30,60,90},{1,2,3,4})</f>
        <v>1</v>
      </c>
    </row>
    <row r="352" customFormat="false" ht="13.8" hidden="false" customHeight="false" outlineLevel="0" collapsed="false">
      <c r="A352" s="3" t="s">
        <v>10</v>
      </c>
      <c r="B352" s="3" t="n">
        <v>1987</v>
      </c>
      <c r="C352" s="4" t="n">
        <v>14.9802802519537</v>
      </c>
      <c r="D352" s="4" t="n">
        <v>3.5583198468357</v>
      </c>
      <c r="E352" s="3" t="n">
        <f aca="false">LOOKUP(C352,{0,30,60,90},{1,2,3,4})</f>
        <v>1</v>
      </c>
    </row>
    <row r="353" customFormat="false" ht="13.8" hidden="false" customHeight="false" outlineLevel="0" collapsed="false">
      <c r="A353" s="3" t="s">
        <v>10</v>
      </c>
      <c r="B353" s="3" t="n">
        <v>1988</v>
      </c>
      <c r="C353" s="4" t="n">
        <v>13.0988493152301</v>
      </c>
      <c r="D353" s="4" t="n">
        <v>5.10096728394431</v>
      </c>
      <c r="E353" s="3" t="n">
        <f aca="false">LOOKUP(C353,{0,30,60,90},{1,2,3,4})</f>
        <v>1</v>
      </c>
    </row>
    <row r="354" customFormat="false" ht="13.8" hidden="false" customHeight="false" outlineLevel="0" collapsed="false">
      <c r="A354" s="3" t="s">
        <v>10</v>
      </c>
      <c r="B354" s="3" t="n">
        <v>1989</v>
      </c>
      <c r="C354" s="4" t="n">
        <v>10.7089186194388</v>
      </c>
      <c r="D354" s="4" t="n">
        <v>5.4151238617258</v>
      </c>
      <c r="E354" s="3" t="n">
        <f aca="false">LOOKUP(C354,{0,30,60,90},{1,2,3,4})</f>
        <v>1</v>
      </c>
    </row>
    <row r="355" customFormat="false" ht="13.8" hidden="false" customHeight="false" outlineLevel="0" collapsed="false">
      <c r="A355" s="3" t="s">
        <v>10</v>
      </c>
      <c r="B355" s="3" t="n">
        <v>1990</v>
      </c>
      <c r="C355" s="4" t="n">
        <v>10.3190258131186</v>
      </c>
      <c r="D355" s="4" t="n">
        <v>0.082051092938995</v>
      </c>
      <c r="E355" s="3" t="n">
        <f aca="false">LOOKUP(C355,{0,30,60,90},{1,2,3,4})</f>
        <v>1</v>
      </c>
    </row>
    <row r="356" customFormat="false" ht="13.8" hidden="false" customHeight="false" outlineLevel="0" collapsed="false">
      <c r="A356" s="3" t="s">
        <v>10</v>
      </c>
      <c r="B356" s="3" t="n">
        <v>1991</v>
      </c>
      <c r="C356" s="4" t="n">
        <v>16.9008721725783</v>
      </c>
      <c r="D356" s="4" t="n">
        <v>-6.24366697986329</v>
      </c>
      <c r="E356" s="3" t="n">
        <f aca="false">LOOKUP(C356,{0,30,60,90},{1,2,3,4})</f>
        <v>1</v>
      </c>
    </row>
    <row r="357" customFormat="false" ht="13.8" hidden="false" customHeight="false" outlineLevel="0" collapsed="false">
      <c r="A357" s="3" t="s">
        <v>10</v>
      </c>
      <c r="B357" s="3" t="n">
        <v>1992</v>
      </c>
      <c r="C357" s="4" t="n">
        <v>33.9589110467732</v>
      </c>
      <c r="D357" s="4" t="n">
        <v>-3.73550795834152</v>
      </c>
      <c r="E357" s="3" t="n">
        <f aca="false">LOOKUP(C357,{0,30,60,90},{1,2,3,4})</f>
        <v>2</v>
      </c>
    </row>
    <row r="358" customFormat="false" ht="13.8" hidden="false" customHeight="false" outlineLevel="0" collapsed="false">
      <c r="A358" s="3" t="s">
        <v>10</v>
      </c>
      <c r="B358" s="3" t="n">
        <v>1993</v>
      </c>
      <c r="C358" s="4" t="n">
        <v>51.7915881457805</v>
      </c>
      <c r="D358" s="4" t="n">
        <v>-0.920614831901034</v>
      </c>
      <c r="E358" s="3" t="n">
        <f aca="false">LOOKUP(C358,{0,30,60,90},{1,2,3,4})</f>
        <v>2</v>
      </c>
    </row>
    <row r="359" customFormat="false" ht="13.8" hidden="false" customHeight="false" outlineLevel="0" collapsed="false">
      <c r="A359" s="3" t="s">
        <v>10</v>
      </c>
      <c r="B359" s="3" t="n">
        <v>1994</v>
      </c>
      <c r="C359" s="4" t="n">
        <v>58.8485874837126</v>
      </c>
      <c r="D359" s="4" t="n">
        <v>3.57348881288888</v>
      </c>
      <c r="E359" s="3" t="n">
        <f aca="false">LOOKUP(C359,{0,30,60,90},{1,2,3,4})</f>
        <v>2</v>
      </c>
    </row>
    <row r="360" customFormat="false" ht="13.8" hidden="false" customHeight="false" outlineLevel="0" collapsed="false">
      <c r="A360" s="3" t="s">
        <v>10</v>
      </c>
      <c r="B360" s="3" t="n">
        <v>1995</v>
      </c>
      <c r="C360" s="4" t="n">
        <v>62.6834884720393</v>
      </c>
      <c r="D360" s="4" t="n">
        <v>3.92361629121289</v>
      </c>
      <c r="E360" s="3" t="n">
        <f aca="false">LOOKUP(C360,{0,30,60,90},{1,2,3,4})</f>
        <v>3</v>
      </c>
    </row>
    <row r="361" customFormat="false" ht="13.8" hidden="false" customHeight="false" outlineLevel="0" collapsed="false">
      <c r="A361" s="3" t="s">
        <v>10</v>
      </c>
      <c r="B361" s="3" t="n">
        <v>1996</v>
      </c>
      <c r="C361" s="4" t="n">
        <v>66.6146411366792</v>
      </c>
      <c r="D361" s="4" t="n">
        <v>3.6998755861805</v>
      </c>
      <c r="E361" s="3" t="n">
        <f aca="false">LOOKUP(C361,{0,30,60,90},{1,2,3,4})</f>
        <v>3</v>
      </c>
    </row>
    <row r="362" customFormat="false" ht="13.8" hidden="false" customHeight="false" outlineLevel="0" collapsed="false">
      <c r="A362" s="3" t="s">
        <v>10</v>
      </c>
      <c r="B362" s="3" t="n">
        <v>1997</v>
      </c>
      <c r="C362" s="4" t="n">
        <v>64.8564554761874</v>
      </c>
      <c r="D362" s="4" t="n">
        <v>6.19993355236443</v>
      </c>
      <c r="E362" s="3" t="n">
        <f aca="false">LOOKUP(C362,{0,30,60,90},{1,2,3,4})</f>
        <v>3</v>
      </c>
    </row>
    <row r="363" customFormat="false" ht="13.8" hidden="false" customHeight="false" outlineLevel="0" collapsed="false">
      <c r="A363" s="3" t="s">
        <v>10</v>
      </c>
      <c r="B363" s="3" t="n">
        <v>1998</v>
      </c>
      <c r="C363" s="4" t="n">
        <v>59.6243091883713</v>
      </c>
      <c r="D363" s="4" t="n">
        <v>5.22533326381285</v>
      </c>
      <c r="E363" s="3" t="n">
        <f aca="false">LOOKUP(C363,{0,30,60,90},{1,2,3,4})</f>
        <v>2</v>
      </c>
    </row>
    <row r="364" customFormat="false" ht="13.8" hidden="false" customHeight="false" outlineLevel="0" collapsed="false">
      <c r="A364" s="3" t="s">
        <v>10</v>
      </c>
      <c r="B364" s="3" t="n">
        <v>1999</v>
      </c>
      <c r="C364" s="4" t="n">
        <v>55.4688746841301</v>
      </c>
      <c r="D364" s="4" t="n">
        <v>3.92114760461486</v>
      </c>
      <c r="E364" s="3" t="n">
        <f aca="false">LOOKUP(C364,{0,30,60,90},{1,2,3,4})</f>
        <v>2</v>
      </c>
    </row>
    <row r="365" customFormat="false" ht="13.8" hidden="false" customHeight="false" outlineLevel="0" collapsed="false">
      <c r="A365" s="3" t="s">
        <v>10</v>
      </c>
      <c r="B365" s="3" t="n">
        <v>2000</v>
      </c>
      <c r="C365" s="4" t="n">
        <v>47.8342874320546</v>
      </c>
      <c r="D365" s="4" t="n">
        <v>5.05662176659911</v>
      </c>
      <c r="E365" s="3" t="n">
        <f aca="false">LOOKUP(C365,{0,30,60,90},{1,2,3,4})</f>
        <v>2</v>
      </c>
    </row>
    <row r="366" customFormat="false" ht="13.8" hidden="false" customHeight="false" outlineLevel="0" collapsed="false">
      <c r="A366" s="3" t="s">
        <v>10</v>
      </c>
      <c r="B366" s="3" t="n">
        <v>2001</v>
      </c>
      <c r="C366" s="4" t="n">
        <v>44.1808536376166</v>
      </c>
      <c r="D366" s="4" t="n">
        <v>2.70503335905232</v>
      </c>
      <c r="E366" s="3" t="n">
        <f aca="false">LOOKUP(C366,{0,30,60,90},{1,2,3,4})</f>
        <v>2</v>
      </c>
    </row>
    <row r="367" customFormat="false" ht="13.8" hidden="false" customHeight="false" outlineLevel="0" collapsed="false">
      <c r="A367" s="3" t="s">
        <v>10</v>
      </c>
      <c r="B367" s="3" t="n">
        <v>2002</v>
      </c>
      <c r="C367" s="4" t="n">
        <v>41.2028308840505</v>
      </c>
      <c r="D367" s="4" t="n">
        <v>1.5732025277299</v>
      </c>
      <c r="E367" s="3" t="n">
        <f aca="false">LOOKUP(C367,{0,30,60,90},{1,2,3,4})</f>
        <v>2</v>
      </c>
    </row>
    <row r="368" customFormat="false" ht="13.8" hidden="false" customHeight="false" outlineLevel="0" collapsed="false">
      <c r="A368" s="3" t="s">
        <v>10</v>
      </c>
      <c r="B368" s="3" t="n">
        <v>2003</v>
      </c>
      <c r="C368" s="4" t="n">
        <v>43.4308297846875</v>
      </c>
      <c r="D368" s="4" t="n">
        <v>1.81060111667029</v>
      </c>
      <c r="E368" s="3" t="n">
        <f aca="false">LOOKUP(C368,{0,30,60,90},{1,2,3,4})</f>
        <v>2</v>
      </c>
    </row>
    <row r="369" customFormat="false" ht="13.8" hidden="false" customHeight="false" outlineLevel="0" collapsed="false">
      <c r="A369" s="3" t="s">
        <v>10</v>
      </c>
      <c r="B369" s="3" t="n">
        <v>2004</v>
      </c>
      <c r="C369" s="4" t="n">
        <v>41.9241301275364</v>
      </c>
      <c r="D369" s="4" t="n">
        <v>3.69639690328829</v>
      </c>
      <c r="E369" s="3" t="n">
        <f aca="false">LOOKUP(C369,{0,30,60,90},{1,2,3,4})</f>
        <v>2</v>
      </c>
    </row>
    <row r="370" customFormat="false" ht="13.8" hidden="false" customHeight="false" outlineLevel="0" collapsed="false">
      <c r="A370" s="3" t="s">
        <v>10</v>
      </c>
      <c r="B370" s="3" t="n">
        <v>2005</v>
      </c>
      <c r="C370" s="4" t="n">
        <v>38.227534558948</v>
      </c>
      <c r="D370" s="4" t="n">
        <v>2.76791417405577</v>
      </c>
      <c r="E370" s="3" t="n">
        <f aca="false">LOOKUP(C370,{0,30,60,90},{1,2,3,4})</f>
        <v>2</v>
      </c>
    </row>
    <row r="371" customFormat="false" ht="13.8" hidden="false" customHeight="false" outlineLevel="0" collapsed="false">
      <c r="A371" s="3" t="s">
        <v>10</v>
      </c>
      <c r="B371" s="3" t="n">
        <v>2006</v>
      </c>
      <c r="C371" s="4" t="n">
        <v>35.2645813610087</v>
      </c>
      <c r="D371" s="4" t="n">
        <v>4.92290829863593</v>
      </c>
      <c r="E371" s="3" t="n">
        <f aca="false">LOOKUP(C371,{0,30,60,90},{1,2,3,4})</f>
        <v>2</v>
      </c>
    </row>
    <row r="372" customFormat="false" ht="13.8" hidden="false" customHeight="false" outlineLevel="0" collapsed="false">
      <c r="A372" s="3" t="s">
        <v>10</v>
      </c>
      <c r="B372" s="3" t="n">
        <v>2007</v>
      </c>
      <c r="C372" s="4" t="n">
        <v>31.2081253784266</v>
      </c>
      <c r="D372" s="4" t="n">
        <v>4.20273515379666</v>
      </c>
      <c r="E372" s="3" t="n">
        <f aca="false">LOOKUP(C372,{0,30,60,90},{1,2,3,4})</f>
        <v>2</v>
      </c>
    </row>
    <row r="373" customFormat="false" ht="13.8" hidden="false" customHeight="false" outlineLevel="0" collapsed="false">
      <c r="A373" s="3" t="s">
        <v>10</v>
      </c>
      <c r="B373" s="3" t="n">
        <v>2008</v>
      </c>
      <c r="C373" s="4" t="n">
        <v>29.4389589017366</v>
      </c>
      <c r="D373" s="4" t="n">
        <v>1.04101081355332</v>
      </c>
      <c r="E373" s="3" t="n">
        <f aca="false">LOOKUP(C373,{0,30,60,90},{1,2,3,4})</f>
        <v>1</v>
      </c>
    </row>
    <row r="374" customFormat="false" ht="13.8" hidden="false" customHeight="false" outlineLevel="0" collapsed="false">
      <c r="A374" s="3" t="s">
        <v>10</v>
      </c>
      <c r="B374" s="3" t="n">
        <v>2009</v>
      </c>
      <c r="C374" s="4" t="n">
        <v>33.4194776931447</v>
      </c>
      <c r="D374" s="4" t="n">
        <v>-6.35594758430433</v>
      </c>
      <c r="E374" s="3" t="n">
        <f aca="false">LOOKUP(C374,{0,30,60,90},{1,2,3,4})</f>
        <v>2</v>
      </c>
    </row>
    <row r="375" customFormat="false" ht="13.8" hidden="false" customHeight="false" outlineLevel="0" collapsed="false">
      <c r="A375" s="3" t="s">
        <v>11</v>
      </c>
      <c r="B375" s="3" t="n">
        <v>1950</v>
      </c>
      <c r="C375" s="4" t="n">
        <v>27.4198898693027</v>
      </c>
      <c r="D375" s="4" t="n">
        <v>7.49400479616307</v>
      </c>
      <c r="E375" s="3" t="n">
        <f aca="false">LOOKUP(C375,{0,30,60,90},{1,2,3,4})</f>
        <v>1</v>
      </c>
    </row>
    <row r="376" customFormat="false" ht="13.8" hidden="false" customHeight="false" outlineLevel="0" collapsed="false">
      <c r="A376" s="3" t="s">
        <v>11</v>
      </c>
      <c r="B376" s="3" t="n">
        <v>1951</v>
      </c>
      <c r="C376" s="4" t="n">
        <v>22.8435917932321</v>
      </c>
      <c r="D376" s="4" t="n">
        <v>6.13496932515338</v>
      </c>
      <c r="E376" s="3" t="n">
        <f aca="false">LOOKUP(C376,{0,30,60,90},{1,2,3,4})</f>
        <v>1</v>
      </c>
    </row>
    <row r="377" customFormat="false" ht="13.8" hidden="false" customHeight="false" outlineLevel="0" collapsed="false">
      <c r="A377" s="3" t="s">
        <v>11</v>
      </c>
      <c r="B377" s="3" t="n">
        <v>1952</v>
      </c>
      <c r="C377" s="4" t="n">
        <v>23.4974918001158</v>
      </c>
      <c r="D377" s="4" t="n">
        <v>2.62743037309512</v>
      </c>
      <c r="E377" s="3" t="n">
        <f aca="false">LOOKUP(C377,{0,30,60,90},{1,2,3,4})</f>
        <v>1</v>
      </c>
    </row>
    <row r="378" customFormat="false" ht="13.8" hidden="false" customHeight="false" outlineLevel="0" collapsed="false">
      <c r="A378" s="3" t="s">
        <v>11</v>
      </c>
      <c r="B378" s="3" t="n">
        <v>1953</v>
      </c>
      <c r="C378" s="4" t="n">
        <v>25.7816589730167</v>
      </c>
      <c r="D378" s="4" t="n">
        <v>2.91858678955452</v>
      </c>
      <c r="E378" s="3" t="n">
        <f aca="false">LOOKUP(C378,{0,30,60,90},{1,2,3,4})</f>
        <v>1</v>
      </c>
    </row>
    <row r="379" customFormat="false" ht="13.8" hidden="false" customHeight="false" outlineLevel="0" collapsed="false">
      <c r="A379" s="3" t="s">
        <v>11</v>
      </c>
      <c r="B379" s="3" t="n">
        <v>1954</v>
      </c>
      <c r="C379" s="4" t="n">
        <v>24.7686302030791</v>
      </c>
      <c r="D379" s="4" t="n">
        <v>4.82587064676616</v>
      </c>
      <c r="E379" s="3" t="n">
        <f aca="false">LOOKUP(C379,{0,30,60,90},{1,2,3,4})</f>
        <v>1</v>
      </c>
    </row>
    <row r="380" customFormat="false" ht="13.8" hidden="false" customHeight="false" outlineLevel="0" collapsed="false">
      <c r="A380" s="3" t="s">
        <v>11</v>
      </c>
      <c r="B380" s="3" t="n">
        <v>1955</v>
      </c>
      <c r="C380" s="4" t="n">
        <v>23.7004695609194</v>
      </c>
      <c r="D380" s="4" t="n">
        <v>5.79022306597059</v>
      </c>
      <c r="E380" s="3" t="n">
        <f aca="false">LOOKUP(C380,{0,30,60,90},{1,2,3,4})</f>
        <v>1</v>
      </c>
    </row>
    <row r="381" customFormat="false" ht="13.8" hidden="false" customHeight="false" outlineLevel="0" collapsed="false">
      <c r="A381" s="3" t="s">
        <v>11</v>
      </c>
      <c r="B381" s="3" t="n">
        <v>1956</v>
      </c>
      <c r="C381" s="4" t="n">
        <v>23.1956885878669</v>
      </c>
      <c r="D381" s="4" t="n">
        <v>5.02467474203678</v>
      </c>
      <c r="E381" s="3" t="n">
        <f aca="false">LOOKUP(C381,{0,30,60,90},{1,2,3,4})</f>
        <v>1</v>
      </c>
    </row>
    <row r="382" customFormat="false" ht="13.8" hidden="false" customHeight="false" outlineLevel="0" collapsed="false">
      <c r="A382" s="3" t="s">
        <v>11</v>
      </c>
      <c r="B382" s="3" t="n">
        <v>1957</v>
      </c>
      <c r="C382" s="4" t="n">
        <v>24.0700218818381</v>
      </c>
      <c r="D382" s="4" t="n">
        <v>6.02306706535669</v>
      </c>
      <c r="E382" s="3" t="n">
        <f aca="false">LOOKUP(C382,{0,30,60,90},{1,2,3,4})</f>
        <v>1</v>
      </c>
    </row>
    <row r="383" customFormat="false" ht="13.8" hidden="false" customHeight="false" outlineLevel="0" collapsed="false">
      <c r="A383" s="3" t="s">
        <v>11</v>
      </c>
      <c r="B383" s="3" t="n">
        <v>1958</v>
      </c>
      <c r="C383" s="4" t="n">
        <v>27.2948265826685</v>
      </c>
      <c r="D383" s="4" t="n">
        <v>2.5382755842063</v>
      </c>
      <c r="E383" s="3" t="n">
        <f aca="false">LOOKUP(C383,{0,30,60,90},{1,2,3,4})</f>
        <v>1</v>
      </c>
    </row>
    <row r="384" customFormat="false" ht="13.8" hidden="false" customHeight="false" outlineLevel="0" collapsed="false">
      <c r="A384" s="3" t="s">
        <v>11</v>
      </c>
      <c r="B384" s="3" t="n">
        <v>1959</v>
      </c>
      <c r="C384" s="4" t="n">
        <v>27.1464564894373</v>
      </c>
      <c r="D384" s="4" t="n">
        <v>2.82907662082514</v>
      </c>
      <c r="E384" s="3" t="n">
        <f aca="false">LOOKUP(C384,{0,30,60,90},{1,2,3,4})</f>
        <v>1</v>
      </c>
    </row>
    <row r="385" customFormat="false" ht="13.8" hidden="false" customHeight="false" outlineLevel="0" collapsed="false">
      <c r="A385" s="3" t="s">
        <v>11</v>
      </c>
      <c r="B385" s="3" t="n">
        <v>1960</v>
      </c>
      <c r="C385" s="4" t="n">
        <v>22.0902655938048</v>
      </c>
      <c r="D385" s="4" t="n">
        <v>7.06916316392816</v>
      </c>
      <c r="E385" s="3" t="n">
        <f aca="false">LOOKUP(C385,{0,30,60,90},{1,2,3,4})</f>
        <v>1</v>
      </c>
    </row>
    <row r="386" customFormat="false" ht="13.8" hidden="false" customHeight="false" outlineLevel="0" collapsed="false">
      <c r="A386" s="3" t="s">
        <v>11</v>
      </c>
      <c r="B386" s="3" t="n">
        <v>1961</v>
      </c>
      <c r="C386" s="4" t="n">
        <v>19.3084469359154</v>
      </c>
      <c r="D386" s="4" t="n">
        <v>5.49607423269094</v>
      </c>
      <c r="E386" s="3" t="n">
        <f aca="false">LOOKUP(C386,{0,30,60,90},{1,2,3,4})</f>
        <v>1</v>
      </c>
    </row>
    <row r="387" customFormat="false" ht="13.8" hidden="false" customHeight="false" outlineLevel="0" collapsed="false">
      <c r="A387" s="3" t="s">
        <v>11</v>
      </c>
      <c r="B387" s="3" t="n">
        <v>1962</v>
      </c>
      <c r="C387" s="4" t="n">
        <v>20.3955550301454</v>
      </c>
      <c r="D387" s="4" t="n">
        <v>6.63058186738834</v>
      </c>
      <c r="E387" s="3" t="n">
        <f aca="false">LOOKUP(C387,{0,30,60,90},{1,2,3,4})</f>
        <v>1</v>
      </c>
    </row>
    <row r="388" customFormat="false" ht="13.8" hidden="false" customHeight="false" outlineLevel="0" collapsed="false">
      <c r="A388" s="3" t="s">
        <v>11</v>
      </c>
      <c r="B388" s="3" t="n">
        <v>1963</v>
      </c>
      <c r="C388" s="4" t="n">
        <v>19.6609798296139</v>
      </c>
      <c r="D388" s="4" t="n">
        <v>5.48857868020305</v>
      </c>
      <c r="E388" s="3" t="n">
        <f aca="false">LOOKUP(C388,{0,30,60,90},{1,2,3,4})</f>
        <v>1</v>
      </c>
    </row>
    <row r="389" customFormat="false" ht="13.8" hidden="false" customHeight="false" outlineLevel="0" collapsed="false">
      <c r="A389" s="3" t="s">
        <v>11</v>
      </c>
      <c r="B389" s="3" t="n">
        <v>1964</v>
      </c>
      <c r="C389" s="4" t="n">
        <v>17.4770532840625</v>
      </c>
      <c r="D389" s="4" t="n">
        <v>6.49624060150376</v>
      </c>
      <c r="E389" s="3" t="n">
        <f aca="false">LOOKUP(C389,{0,30,60,90},{1,2,3,4})</f>
        <v>1</v>
      </c>
    </row>
    <row r="390" customFormat="false" ht="13.8" hidden="false" customHeight="false" outlineLevel="0" collapsed="false">
      <c r="A390" s="3" t="s">
        <v>11</v>
      </c>
      <c r="B390" s="3" t="n">
        <v>1965</v>
      </c>
      <c r="C390" s="4" t="n">
        <v>15.2158415132192</v>
      </c>
      <c r="D390" s="4" t="n">
        <v>4.6879412595312</v>
      </c>
      <c r="E390" s="3" t="n">
        <f aca="false">LOOKUP(C390,{0,30,60,90},{1,2,3,4})</f>
        <v>1</v>
      </c>
    </row>
    <row r="391" customFormat="false" ht="13.8" hidden="false" customHeight="false" outlineLevel="0" collapsed="false">
      <c r="A391" s="3" t="s">
        <v>11</v>
      </c>
      <c r="B391" s="3" t="n">
        <v>1966</v>
      </c>
      <c r="C391" s="4" t="n">
        <v>14.6689512360498</v>
      </c>
      <c r="D391" s="4" t="n">
        <v>5.3142702994335</v>
      </c>
      <c r="E391" s="3" t="n">
        <f aca="false">LOOKUP(C391,{0,30,60,90},{1,2,3,4})</f>
        <v>1</v>
      </c>
    </row>
    <row r="392" customFormat="false" ht="13.8" hidden="false" customHeight="false" outlineLevel="0" collapsed="false">
      <c r="A392" s="3" t="s">
        <v>11</v>
      </c>
      <c r="B392" s="3" t="n">
        <v>1967</v>
      </c>
      <c r="C392" s="4" t="n">
        <v>15.1809045226131</v>
      </c>
      <c r="D392" s="4" t="n">
        <v>4.58504098360657</v>
      </c>
      <c r="E392" s="3" t="n">
        <f aca="false">LOOKUP(C392,{0,30,60,90},{1,2,3,4})</f>
        <v>1</v>
      </c>
    </row>
    <row r="393" customFormat="false" ht="13.8" hidden="false" customHeight="false" outlineLevel="0" collapsed="false">
      <c r="A393" s="3" t="s">
        <v>11</v>
      </c>
      <c r="B393" s="3" t="n">
        <v>1968</v>
      </c>
      <c r="C393" s="4" t="n">
        <v>15.2721568627451</v>
      </c>
      <c r="D393" s="4" t="n">
        <v>4.35953955424933</v>
      </c>
      <c r="E393" s="3" t="n">
        <f aca="false">LOOKUP(C393,{0,30,60,90},{1,2,3,4})</f>
        <v>1</v>
      </c>
    </row>
    <row r="394" customFormat="false" ht="13.8" hidden="false" customHeight="false" outlineLevel="0" collapsed="false">
      <c r="A394" s="3" t="s">
        <v>11</v>
      </c>
      <c r="B394" s="3" t="n">
        <v>1969</v>
      </c>
      <c r="C394" s="4" t="n">
        <v>14.5286525108761</v>
      </c>
      <c r="D394" s="4" t="n">
        <v>6.94672612062894</v>
      </c>
      <c r="E394" s="3" t="n">
        <f aca="false">LOOKUP(C394,{0,30,60,90},{1,2,3,4})</f>
        <v>1</v>
      </c>
    </row>
    <row r="395" customFormat="false" ht="13.8" hidden="false" customHeight="false" outlineLevel="0" collapsed="false">
      <c r="A395" s="3" t="s">
        <v>11</v>
      </c>
      <c r="B395" s="3" t="n">
        <v>1970</v>
      </c>
      <c r="C395" s="4" t="n">
        <v>12.3710204439325</v>
      </c>
      <c r="D395" s="4" t="n">
        <v>5.79328505595786</v>
      </c>
      <c r="E395" s="3" t="n">
        <f aca="false">LOOKUP(C395,{0,30,60,90},{1,2,3,4})</f>
        <v>1</v>
      </c>
    </row>
    <row r="396" customFormat="false" ht="13.8" hidden="false" customHeight="false" outlineLevel="0" collapsed="false">
      <c r="A396" s="3" t="s">
        <v>11</v>
      </c>
      <c r="B396" s="3" t="n">
        <v>1971</v>
      </c>
      <c r="C396" s="4" t="n">
        <v>10.7705515964312</v>
      </c>
      <c r="D396" s="4" t="n">
        <v>5.37232939224226</v>
      </c>
      <c r="E396" s="3" t="n">
        <f aca="false">LOOKUP(C396,{0,30,60,90},{1,2,3,4})</f>
        <v>1</v>
      </c>
    </row>
    <row r="397" customFormat="false" ht="13.8" hidden="false" customHeight="false" outlineLevel="0" collapsed="false">
      <c r="A397" s="3" t="s">
        <v>11</v>
      </c>
      <c r="B397" s="3" t="n">
        <v>1972</v>
      </c>
      <c r="C397" s="4" t="n">
        <v>8.75790094099953</v>
      </c>
      <c r="D397" s="4" t="n">
        <v>5.88582677165355</v>
      </c>
      <c r="E397" s="3" t="n">
        <f aca="false">LOOKUP(C397,{0,30,60,90},{1,2,3,4})</f>
        <v>1</v>
      </c>
    </row>
    <row r="398" customFormat="false" ht="13.8" hidden="false" customHeight="false" outlineLevel="0" collapsed="false">
      <c r="A398" s="3" t="s">
        <v>11</v>
      </c>
      <c r="B398" s="3" t="n">
        <v>1979</v>
      </c>
      <c r="C398" s="4" t="n">
        <v>31.1153032426806</v>
      </c>
      <c r="D398" s="4" t="n">
        <v>3.30603579011224</v>
      </c>
      <c r="E398" s="3" t="n">
        <f aca="false">LOOKUP(C398,{0,30,60,90},{1,2,3,4})</f>
        <v>2</v>
      </c>
    </row>
    <row r="399" customFormat="false" ht="13.8" hidden="false" customHeight="false" outlineLevel="0" collapsed="false">
      <c r="A399" s="3" t="s">
        <v>11</v>
      </c>
      <c r="B399" s="3" t="n">
        <v>1980</v>
      </c>
      <c r="C399" s="4" t="n">
        <v>29.5203655568196</v>
      </c>
      <c r="D399" s="4" t="n">
        <v>1.07163828537873</v>
      </c>
      <c r="E399" s="3" t="n">
        <f aca="false">LOOKUP(C399,{0,30,60,90},{1,2,3,4})</f>
        <v>1</v>
      </c>
    </row>
    <row r="400" customFormat="false" ht="13.8" hidden="false" customHeight="false" outlineLevel="0" collapsed="false">
      <c r="A400" s="3" t="s">
        <v>11</v>
      </c>
      <c r="B400" s="3" t="n">
        <v>1981</v>
      </c>
      <c r="C400" s="4" t="n">
        <v>30.5132376457416</v>
      </c>
      <c r="D400" s="4" t="n">
        <v>1.5475053130301</v>
      </c>
      <c r="E400" s="3" t="n">
        <f aca="false">LOOKUP(C400,{0,30,60,90},{1,2,3,4})</f>
        <v>2</v>
      </c>
    </row>
    <row r="401" customFormat="false" ht="13.8" hidden="false" customHeight="false" outlineLevel="0" collapsed="false">
      <c r="A401" s="3" t="s">
        <v>11</v>
      </c>
      <c r="B401" s="3" t="n">
        <v>1982</v>
      </c>
      <c r="C401" s="4" t="n">
        <v>36.4492653782081</v>
      </c>
      <c r="D401" s="4" t="n">
        <v>0.124993519921213</v>
      </c>
      <c r="E401" s="3" t="n">
        <f aca="false">LOOKUP(C401,{0,30,60,90},{1,2,3,4})</f>
        <v>2</v>
      </c>
    </row>
    <row r="402" customFormat="false" ht="13.8" hidden="false" customHeight="false" outlineLevel="0" collapsed="false">
      <c r="A402" s="3" t="s">
        <v>11</v>
      </c>
      <c r="B402" s="3" t="n">
        <v>1983</v>
      </c>
      <c r="C402" s="4" t="n">
        <v>38.333615198151</v>
      </c>
      <c r="D402" s="4" t="n">
        <v>3.866893713637</v>
      </c>
      <c r="E402" s="3" t="n">
        <f aca="false">LOOKUP(C402,{0,30,60,90},{1,2,3,4})</f>
        <v>2</v>
      </c>
    </row>
    <row r="403" customFormat="false" ht="13.8" hidden="false" customHeight="false" outlineLevel="0" collapsed="false">
      <c r="A403" s="3" t="s">
        <v>11</v>
      </c>
      <c r="B403" s="3" t="n">
        <v>1984</v>
      </c>
      <c r="C403" s="4" t="n">
        <v>40.3885644612719</v>
      </c>
      <c r="D403" s="4" t="n">
        <v>5.89410368083774</v>
      </c>
      <c r="E403" s="3" t="n">
        <f aca="false">LOOKUP(C403,{0,30,60,90},{1,2,3,4})</f>
        <v>2</v>
      </c>
    </row>
    <row r="404" customFormat="false" ht="13.8" hidden="false" customHeight="false" outlineLevel="0" collapsed="false">
      <c r="A404" s="3" t="s">
        <v>11</v>
      </c>
      <c r="B404" s="3" t="n">
        <v>1985</v>
      </c>
      <c r="C404" s="4" t="n">
        <v>41.2177426361978</v>
      </c>
      <c r="D404" s="4" t="n">
        <v>5.35402951350146</v>
      </c>
      <c r="E404" s="3" t="n">
        <f aca="false">LOOKUP(C404,{0,30,60,90},{1,2,3,4})</f>
        <v>2</v>
      </c>
    </row>
    <row r="405" customFormat="false" ht="13.8" hidden="false" customHeight="false" outlineLevel="0" collapsed="false">
      <c r="A405" s="3" t="s">
        <v>11</v>
      </c>
      <c r="B405" s="3" t="n">
        <v>1986</v>
      </c>
      <c r="C405" s="4" t="n">
        <v>43.6684282343627</v>
      </c>
      <c r="D405" s="4" t="n">
        <v>4.0375523145842</v>
      </c>
      <c r="E405" s="3" t="n">
        <f aca="false">LOOKUP(C405,{0,30,60,90},{1,2,3,4})</f>
        <v>2</v>
      </c>
    </row>
    <row r="406" customFormat="false" ht="13.8" hidden="false" customHeight="false" outlineLevel="0" collapsed="false">
      <c r="A406" s="3" t="s">
        <v>11</v>
      </c>
      <c r="B406" s="3" t="n">
        <v>1987</v>
      </c>
      <c r="C406" s="4" t="n">
        <v>45.1460745231326</v>
      </c>
      <c r="D406" s="4" t="n">
        <v>1.78001352049946</v>
      </c>
      <c r="E406" s="3" t="n">
        <f aca="false">LOOKUP(C406,{0,30,60,90},{1,2,3,4})</f>
        <v>2</v>
      </c>
    </row>
    <row r="407" customFormat="false" ht="13.8" hidden="false" customHeight="false" outlineLevel="0" collapsed="false">
      <c r="A407" s="3" t="s">
        <v>11</v>
      </c>
      <c r="B407" s="3" t="n">
        <v>1988</v>
      </c>
      <c r="C407" s="4" t="n">
        <v>46.4365186106464</v>
      </c>
      <c r="D407" s="4" t="n">
        <v>-0.172848825260929</v>
      </c>
      <c r="E407" s="3" t="n">
        <f aca="false">LOOKUP(C407,{0,30,60,90},{1,2,3,4})</f>
        <v>2</v>
      </c>
    </row>
    <row r="408" customFormat="false" ht="13.8" hidden="false" customHeight="false" outlineLevel="0" collapsed="false">
      <c r="A408" s="3" t="s">
        <v>11</v>
      </c>
      <c r="B408" s="3" t="n">
        <v>1989</v>
      </c>
      <c r="C408" s="4" t="n">
        <v>47.9036924505333</v>
      </c>
      <c r="D408" s="4" t="n">
        <v>0.997558549031363</v>
      </c>
      <c r="E408" s="3" t="n">
        <f aca="false">LOOKUP(C408,{0,30,60,90},{1,2,3,4})</f>
        <v>2</v>
      </c>
    </row>
    <row r="409" customFormat="false" ht="13.8" hidden="false" customHeight="false" outlineLevel="0" collapsed="false">
      <c r="A409" s="3" t="s">
        <v>11</v>
      </c>
      <c r="B409" s="3" t="n">
        <v>1990</v>
      </c>
      <c r="C409" s="4" t="n">
        <v>49.3823807033866</v>
      </c>
      <c r="D409" s="4" t="n">
        <v>1.9275140029591</v>
      </c>
      <c r="E409" s="3" t="n">
        <f aca="false">LOOKUP(C409,{0,30,60,90},{1,2,3,4})</f>
        <v>2</v>
      </c>
    </row>
    <row r="410" customFormat="false" ht="13.8" hidden="false" customHeight="false" outlineLevel="0" collapsed="false">
      <c r="A410" s="3" t="s">
        <v>11</v>
      </c>
      <c r="B410" s="3" t="n">
        <v>1991</v>
      </c>
      <c r="C410" s="4" t="n">
        <v>49.6437535370046</v>
      </c>
      <c r="D410" s="4" t="n">
        <v>3.10462896148147</v>
      </c>
      <c r="E410" s="3" t="n">
        <f aca="false">LOOKUP(C410,{0,30,60,90},{1,2,3,4})</f>
        <v>2</v>
      </c>
    </row>
    <row r="411" customFormat="false" ht="13.8" hidden="false" customHeight="false" outlineLevel="0" collapsed="false">
      <c r="A411" s="3" t="s">
        <v>11</v>
      </c>
      <c r="B411" s="3" t="n">
        <v>1992</v>
      </c>
      <c r="C411" s="4" t="n">
        <v>55.1978267031558</v>
      </c>
      <c r="D411" s="4" t="n">
        <v>3.5231049814781</v>
      </c>
      <c r="E411" s="3" t="n">
        <f aca="false">LOOKUP(C411,{0,30,60,90},{1,2,3,4})</f>
        <v>2</v>
      </c>
    </row>
    <row r="412" customFormat="false" ht="13.8" hidden="false" customHeight="false" outlineLevel="0" collapsed="false">
      <c r="A412" s="3" t="s">
        <v>11</v>
      </c>
      <c r="B412" s="3" t="n">
        <v>1993</v>
      </c>
      <c r="C412" s="4" t="n">
        <v>61.4817898668372</v>
      </c>
      <c r="D412" s="4" t="n">
        <v>2.78663707893585</v>
      </c>
      <c r="E412" s="3" t="n">
        <f aca="false">LOOKUP(C412,{0,30,60,90},{1,2,3,4})</f>
        <v>3</v>
      </c>
    </row>
    <row r="413" customFormat="false" ht="13.8" hidden="false" customHeight="false" outlineLevel="0" collapsed="false">
      <c r="A413" s="3" t="s">
        <v>11</v>
      </c>
      <c r="B413" s="3" t="n">
        <v>1994</v>
      </c>
      <c r="C413" s="4" t="n">
        <v>64.8607314925023</v>
      </c>
      <c r="D413" s="4" t="n">
        <v>5.05138434156796</v>
      </c>
      <c r="E413" s="3" t="n">
        <f aca="false">LOOKUP(C413,{0,30,60,90},{1,2,3,4})</f>
        <v>3</v>
      </c>
    </row>
    <row r="414" customFormat="false" ht="13.8" hidden="false" customHeight="false" outlineLevel="0" collapsed="false">
      <c r="A414" s="3" t="s">
        <v>11</v>
      </c>
      <c r="B414" s="3" t="n">
        <v>1995</v>
      </c>
      <c r="C414" s="4" t="n">
        <v>70.2537636323358</v>
      </c>
      <c r="D414" s="4" t="n">
        <v>4.18634907398121</v>
      </c>
      <c r="E414" s="3" t="n">
        <f aca="false">LOOKUP(C414,{0,30,60,90},{1,2,3,4})</f>
        <v>3</v>
      </c>
    </row>
    <row r="415" customFormat="false" ht="13.8" hidden="false" customHeight="false" outlineLevel="0" collapsed="false">
      <c r="A415" s="3" t="s">
        <v>11</v>
      </c>
      <c r="B415" s="3" t="n">
        <v>1996</v>
      </c>
      <c r="C415" s="4" t="n">
        <v>68.9067657963775</v>
      </c>
      <c r="D415" s="4" t="n">
        <v>5.09976633590639</v>
      </c>
      <c r="E415" s="3" t="n">
        <f aca="false">LOOKUP(C415,{0,30,60,90},{1,2,3,4})</f>
        <v>3</v>
      </c>
    </row>
    <row r="416" customFormat="false" ht="13.8" hidden="false" customHeight="false" outlineLevel="0" collapsed="false">
      <c r="A416" s="3" t="s">
        <v>11</v>
      </c>
      <c r="B416" s="3" t="n">
        <v>1997</v>
      </c>
      <c r="C416" s="4" t="n">
        <v>67.1295055308351</v>
      </c>
      <c r="D416" s="4" t="n">
        <v>5.39264034704545</v>
      </c>
      <c r="E416" s="3" t="n">
        <f aca="false">LOOKUP(C416,{0,30,60,90},{1,2,3,4})</f>
        <v>3</v>
      </c>
    </row>
    <row r="417" customFormat="false" ht="13.8" hidden="false" customHeight="false" outlineLevel="0" collapsed="false">
      <c r="A417" s="3" t="s">
        <v>11</v>
      </c>
      <c r="B417" s="3" t="n">
        <v>1998</v>
      </c>
      <c r="C417" s="4" t="n">
        <v>68.97821740503</v>
      </c>
      <c r="D417" s="4" t="n">
        <v>2.68278349077422</v>
      </c>
      <c r="E417" s="3" t="n">
        <f aca="false">LOOKUP(C417,{0,30,60,90},{1,2,3,4})</f>
        <v>3</v>
      </c>
    </row>
    <row r="418" customFormat="false" ht="13.8" hidden="false" customHeight="false" outlineLevel="0" collapsed="false">
      <c r="A418" s="3" t="s">
        <v>11</v>
      </c>
      <c r="B418" s="3" t="n">
        <v>1999</v>
      </c>
      <c r="C418" s="4" t="n">
        <v>64.856541683126</v>
      </c>
      <c r="D418" s="4" t="n">
        <v>2.02577059008238</v>
      </c>
      <c r="E418" s="3" t="n">
        <f aca="false">LOOKUP(C418,{0,30,60,90},{1,2,3,4})</f>
        <v>3</v>
      </c>
    </row>
    <row r="419" customFormat="false" ht="13.8" hidden="false" customHeight="false" outlineLevel="0" collapsed="false">
      <c r="A419" s="3" t="s">
        <v>11</v>
      </c>
      <c r="B419" s="3" t="n">
        <v>2000</v>
      </c>
      <c r="C419" s="4" t="n">
        <v>55.7910939483136</v>
      </c>
      <c r="D419" s="4" t="n">
        <v>3.25356799462169</v>
      </c>
      <c r="E419" s="3" t="n">
        <f aca="false">LOOKUP(C419,{0,30,60,90},{1,2,3,4})</f>
        <v>2</v>
      </c>
    </row>
    <row r="420" customFormat="false" ht="13.8" hidden="false" customHeight="false" outlineLevel="0" collapsed="false">
      <c r="A420" s="3" t="s">
        <v>11</v>
      </c>
      <c r="B420" s="3" t="n">
        <v>2001</v>
      </c>
      <c r="C420" s="4" t="n">
        <v>55.4106019298714</v>
      </c>
      <c r="D420" s="4" t="n">
        <v>1.99015413560657</v>
      </c>
      <c r="E420" s="3" t="n">
        <f aca="false">LOOKUP(C420,{0,30,60,90},{1,2,3,4})</f>
        <v>2</v>
      </c>
    </row>
    <row r="421" customFormat="false" ht="13.8" hidden="false" customHeight="false" outlineLevel="0" collapsed="false">
      <c r="A421" s="3" t="s">
        <v>11</v>
      </c>
      <c r="B421" s="3" t="n">
        <v>2002</v>
      </c>
      <c r="C421" s="4" t="n">
        <v>59.4461956131592</v>
      </c>
      <c r="D421" s="4" t="n">
        <v>1.5020556300011</v>
      </c>
      <c r="E421" s="3" t="n">
        <f aca="false">LOOKUP(C421,{0,30,60,90},{1,2,3,4})</f>
        <v>2</v>
      </c>
    </row>
    <row r="422" customFormat="false" ht="13.8" hidden="false" customHeight="false" outlineLevel="0" collapsed="false">
      <c r="A422" s="3" t="s">
        <v>11</v>
      </c>
      <c r="B422" s="3" t="n">
        <v>2003</v>
      </c>
      <c r="C422" s="4" t="n">
        <v>62.9552712648149</v>
      </c>
      <c r="D422" s="4" t="n">
        <v>1.01352403424735</v>
      </c>
      <c r="E422" s="3" t="n">
        <f aca="false">LOOKUP(C422,{0,30,60,90},{1,2,3,4})</f>
        <v>3</v>
      </c>
    </row>
    <row r="423" customFormat="false" ht="13.8" hidden="false" customHeight="false" outlineLevel="0" collapsed="false">
      <c r="A423" s="3" t="s">
        <v>11</v>
      </c>
      <c r="B423" s="3" t="n">
        <v>2004</v>
      </c>
      <c r="C423" s="4" t="n">
        <v>61.7828621259409</v>
      </c>
      <c r="D423" s="4" t="n">
        <v>3.86412636417943</v>
      </c>
      <c r="E423" s="3" t="n">
        <f aca="false">LOOKUP(C423,{0,30,60,90},{1,2,3,4})</f>
        <v>3</v>
      </c>
    </row>
    <row r="424" customFormat="false" ht="13.8" hidden="false" customHeight="false" outlineLevel="0" collapsed="false">
      <c r="A424" s="3" t="s">
        <v>11</v>
      </c>
      <c r="B424" s="3" t="n">
        <v>2005</v>
      </c>
      <c r="C424" s="4" t="n">
        <v>58.8676685237341</v>
      </c>
      <c r="D424" s="4" t="n">
        <v>2.73920744287439</v>
      </c>
      <c r="E424" s="3" t="n">
        <f aca="false">LOOKUP(C424,{0,30,60,90},{1,2,3,4})</f>
        <v>2</v>
      </c>
    </row>
    <row r="425" customFormat="false" ht="13.8" hidden="false" customHeight="false" outlineLevel="0" collapsed="false">
      <c r="A425" s="3" t="s">
        <v>11</v>
      </c>
      <c r="B425" s="3" t="n">
        <v>2006</v>
      </c>
      <c r="C425" s="4" t="n">
        <v>53.246711150831</v>
      </c>
      <c r="D425" s="4" t="n">
        <v>2.28088854199129</v>
      </c>
      <c r="E425" s="3" t="n">
        <f aca="false">LOOKUP(C425,{0,30,60,90},{1,2,3,4})</f>
        <v>2</v>
      </c>
    </row>
    <row r="426" customFormat="false" ht="13.8" hidden="false" customHeight="false" outlineLevel="0" collapsed="false">
      <c r="A426" s="3" t="s">
        <v>11</v>
      </c>
      <c r="B426" s="3" t="n">
        <v>2007</v>
      </c>
      <c r="C426" s="4" t="n">
        <v>53.0848312114918</v>
      </c>
      <c r="D426" s="4" t="n">
        <v>3.13409178573727</v>
      </c>
      <c r="E426" s="3" t="n">
        <f aca="false">LOOKUP(C426,{0,30,60,90},{1,2,3,4})</f>
        <v>2</v>
      </c>
    </row>
    <row r="427" customFormat="false" ht="13.8" hidden="false" customHeight="false" outlineLevel="0" collapsed="false">
      <c r="A427" s="3" t="s">
        <v>11</v>
      </c>
      <c r="B427" s="3" t="n">
        <v>2008</v>
      </c>
      <c r="C427" s="4" t="n">
        <v>51.5673070885917</v>
      </c>
      <c r="D427" s="4" t="n">
        <v>2.13213029844796</v>
      </c>
      <c r="E427" s="3" t="n">
        <f aca="false">LOOKUP(C427,{0,30,60,90},{1,2,3,4})</f>
        <v>2</v>
      </c>
    </row>
    <row r="428" customFormat="false" ht="13.8" hidden="false" customHeight="false" outlineLevel="0" collapsed="false">
      <c r="A428" s="3" t="s">
        <v>11</v>
      </c>
      <c r="B428" s="3" t="n">
        <v>2009</v>
      </c>
      <c r="C428" s="4" t="n">
        <v>60.0015126431759</v>
      </c>
      <c r="D428" s="4" t="n">
        <v>-1.90667609190309</v>
      </c>
      <c r="E428" s="3" t="n">
        <f aca="false">LOOKUP(C428,{0,30,60,90},{1,2,3,4})</f>
        <v>3</v>
      </c>
    </row>
    <row r="429" customFormat="false" ht="13.8" hidden="false" customHeight="false" outlineLevel="0" collapsed="false">
      <c r="A429" s="3" t="s">
        <v>12</v>
      </c>
      <c r="B429" s="3" t="n">
        <v>1951</v>
      </c>
      <c r="C429" s="4" t="n">
        <v>6.05570594801258</v>
      </c>
      <c r="D429" s="4" t="n">
        <v>9.16699955531102</v>
      </c>
      <c r="E429" s="3" t="n">
        <f aca="false">LOOKUP(C429,{0,30,60,90},{1,2,3,4})</f>
        <v>1</v>
      </c>
    </row>
    <row r="430" customFormat="false" ht="13.8" hidden="false" customHeight="false" outlineLevel="0" collapsed="false">
      <c r="A430" s="3" t="s">
        <v>12</v>
      </c>
      <c r="B430" s="3" t="n">
        <v>1952</v>
      </c>
      <c r="C430" s="4" t="n">
        <v>6.30451073414595</v>
      </c>
      <c r="D430" s="4" t="n">
        <v>8.66994155599818</v>
      </c>
      <c r="E430" s="3" t="n">
        <f aca="false">LOOKUP(C430,{0,30,60,90},{1,2,3,4})</f>
        <v>1</v>
      </c>
    </row>
    <row r="431" customFormat="false" ht="13.8" hidden="false" customHeight="false" outlineLevel="0" collapsed="false">
      <c r="A431" s="3" t="s">
        <v>12</v>
      </c>
      <c r="B431" s="3" t="n">
        <v>1953</v>
      </c>
      <c r="C431" s="4" t="n">
        <v>7.317731928861</v>
      </c>
      <c r="D431" s="4" t="n">
        <v>8.37245944967184</v>
      </c>
      <c r="E431" s="3" t="n">
        <f aca="false">LOOKUP(C431,{0,30,60,90},{1,2,3,4})</f>
        <v>1</v>
      </c>
    </row>
    <row r="432" customFormat="false" ht="13.8" hidden="false" customHeight="false" outlineLevel="0" collapsed="false">
      <c r="A432" s="3" t="s">
        <v>12</v>
      </c>
      <c r="B432" s="3" t="n">
        <v>1954</v>
      </c>
      <c r="C432" s="4" t="n">
        <v>11.2503461644974</v>
      </c>
      <c r="D432" s="4" t="n">
        <v>7.45537153744686</v>
      </c>
      <c r="E432" s="3" t="n">
        <f aca="false">LOOKUP(C432,{0,30,60,90},{1,2,3,4})</f>
        <v>1</v>
      </c>
    </row>
    <row r="433" customFormat="false" ht="13.8" hidden="false" customHeight="false" outlineLevel="0" collapsed="false">
      <c r="A433" s="3" t="s">
        <v>12</v>
      </c>
      <c r="B433" s="3" t="n">
        <v>1955</v>
      </c>
      <c r="C433" s="4" t="n">
        <v>11.1421697590695</v>
      </c>
      <c r="D433" s="4" t="n">
        <v>11.0037535735329</v>
      </c>
      <c r="E433" s="3" t="n">
        <f aca="false">LOOKUP(C433,{0,30,60,90},{1,2,3,4})</f>
        <v>1</v>
      </c>
    </row>
    <row r="434" customFormat="false" ht="13.8" hidden="false" customHeight="false" outlineLevel="0" collapsed="false">
      <c r="A434" s="3" t="s">
        <v>12</v>
      </c>
      <c r="B434" s="3" t="n">
        <v>1956</v>
      </c>
      <c r="C434" s="4" t="n">
        <v>10.0248557452743</v>
      </c>
      <c r="D434" s="4" t="n">
        <v>7.16697548916008</v>
      </c>
      <c r="E434" s="3" t="n">
        <f aca="false">LOOKUP(C434,{0,30,60,90},{1,2,3,4})</f>
        <v>1</v>
      </c>
    </row>
    <row r="435" customFormat="false" ht="13.8" hidden="false" customHeight="false" outlineLevel="0" collapsed="false">
      <c r="A435" s="3" t="s">
        <v>12</v>
      </c>
      <c r="B435" s="3" t="n">
        <v>1957</v>
      </c>
      <c r="C435" s="4" t="n">
        <v>9.1284086924142</v>
      </c>
      <c r="D435" s="4" t="n">
        <v>5.72937448118032</v>
      </c>
      <c r="E435" s="3" t="n">
        <f aca="false">LOOKUP(C435,{0,30,60,90},{1,2,3,4})</f>
        <v>1</v>
      </c>
    </row>
    <row r="436" customFormat="false" ht="13.8" hidden="false" customHeight="false" outlineLevel="0" collapsed="false">
      <c r="A436" s="3" t="s">
        <v>12</v>
      </c>
      <c r="B436" s="3" t="n">
        <v>1958</v>
      </c>
      <c r="C436" s="4" t="n">
        <v>9.30541820664288</v>
      </c>
      <c r="D436" s="4" t="n">
        <v>4.45224271316131</v>
      </c>
      <c r="E436" s="3" t="n">
        <f aca="false">LOOKUP(C436,{0,30,60,90},{1,2,3,4})</f>
        <v>1</v>
      </c>
    </row>
    <row r="437" customFormat="false" ht="13.8" hidden="false" customHeight="false" outlineLevel="0" collapsed="false">
      <c r="A437" s="3" t="s">
        <v>12</v>
      </c>
      <c r="B437" s="3" t="n">
        <v>1959</v>
      </c>
      <c r="C437" s="4" t="n">
        <v>8.9043369588565</v>
      </c>
      <c r="D437" s="4" t="n">
        <v>7.31355339192981</v>
      </c>
      <c r="E437" s="3" t="n">
        <f aca="false">LOOKUP(C437,{0,30,60,90},{1,2,3,4})</f>
        <v>1</v>
      </c>
    </row>
    <row r="438" customFormat="false" ht="13.8" hidden="false" customHeight="false" outlineLevel="0" collapsed="false">
      <c r="A438" s="3" t="s">
        <v>12</v>
      </c>
      <c r="B438" s="3" t="n">
        <v>1960</v>
      </c>
      <c r="C438" s="4" t="n">
        <v>8.66384165083684</v>
      </c>
      <c r="D438" s="4" t="n">
        <v>8.06101145270799</v>
      </c>
      <c r="E438" s="3" t="n">
        <f aca="false">LOOKUP(C438,{0,30,60,90},{1,2,3,4})</f>
        <v>1</v>
      </c>
    </row>
    <row r="439" customFormat="false" ht="13.8" hidden="false" customHeight="false" outlineLevel="0" collapsed="false">
      <c r="A439" s="3" t="s">
        <v>12</v>
      </c>
      <c r="B439" s="3" t="n">
        <v>1961</v>
      </c>
      <c r="C439" s="4" t="n">
        <v>9.43705601600525</v>
      </c>
      <c r="D439" s="4" t="n">
        <v>4.11920169316111</v>
      </c>
      <c r="E439" s="3" t="n">
        <f aca="false">LOOKUP(C439,{0,30,60,90},{1,2,3,4})</f>
        <v>1</v>
      </c>
    </row>
    <row r="440" customFormat="false" ht="13.8" hidden="false" customHeight="false" outlineLevel="0" collapsed="false">
      <c r="A440" s="3" t="s">
        <v>12</v>
      </c>
      <c r="B440" s="3" t="n">
        <v>1962</v>
      </c>
      <c r="C440" s="4" t="n">
        <v>8.34805536386951</v>
      </c>
      <c r="D440" s="4" t="n">
        <v>4.265787541252</v>
      </c>
      <c r="E440" s="3" t="n">
        <f aca="false">LOOKUP(C440,{0,30,60,90},{1,2,3,4})</f>
        <v>1</v>
      </c>
    </row>
    <row r="441" customFormat="false" ht="13.8" hidden="false" customHeight="false" outlineLevel="0" collapsed="false">
      <c r="A441" s="3" t="s">
        <v>12</v>
      </c>
      <c r="B441" s="3" t="n">
        <v>1963</v>
      </c>
      <c r="C441" s="4" t="n">
        <v>8.37921036160891</v>
      </c>
      <c r="D441" s="4" t="n">
        <v>2.81877379216615</v>
      </c>
      <c r="E441" s="3" t="n">
        <f aca="false">LOOKUP(C441,{0,30,60,90},{1,2,3,4})</f>
        <v>1</v>
      </c>
    </row>
    <row r="442" customFormat="false" ht="13.8" hidden="false" customHeight="false" outlineLevel="0" collapsed="false">
      <c r="A442" s="3" t="s">
        <v>12</v>
      </c>
      <c r="B442" s="3" t="n">
        <v>1964</v>
      </c>
      <c r="C442" s="4" t="n">
        <v>8.15317533566623</v>
      </c>
      <c r="D442" s="4" t="n">
        <v>6.07829549136805</v>
      </c>
      <c r="E442" s="3" t="n">
        <f aca="false">LOOKUP(C442,{0,30,60,90},{1,2,3,4})</f>
        <v>1</v>
      </c>
    </row>
    <row r="443" customFormat="false" ht="13.8" hidden="false" customHeight="false" outlineLevel="0" collapsed="false">
      <c r="A443" s="3" t="s">
        <v>12</v>
      </c>
      <c r="B443" s="3" t="n">
        <v>1965</v>
      </c>
      <c r="C443" s="4" t="n">
        <v>7.64062919514295</v>
      </c>
      <c r="D443" s="4" t="n">
        <v>5.06976694950496</v>
      </c>
      <c r="E443" s="3" t="n">
        <f aca="false">LOOKUP(C443,{0,30,60,90},{1,2,3,4})</f>
        <v>1</v>
      </c>
    </row>
    <row r="444" customFormat="false" ht="13.8" hidden="false" customHeight="false" outlineLevel="0" collapsed="false">
      <c r="A444" s="3" t="s">
        <v>12</v>
      </c>
      <c r="B444" s="3" t="n">
        <v>1966</v>
      </c>
      <c r="C444" s="4" t="n">
        <v>7.82011019537844</v>
      </c>
      <c r="D444" s="4" t="n">
        <v>2.9641708813209</v>
      </c>
      <c r="E444" s="3" t="n">
        <f aca="false">LOOKUP(C444,{0,30,60,90},{1,2,3,4})</f>
        <v>1</v>
      </c>
    </row>
    <row r="445" customFormat="false" ht="13.8" hidden="false" customHeight="false" outlineLevel="0" collapsed="false">
      <c r="A445" s="3" t="s">
        <v>12</v>
      </c>
      <c r="B445" s="3" t="n">
        <v>1967</v>
      </c>
      <c r="C445" s="4" t="n">
        <v>9.37943742371787</v>
      </c>
      <c r="D445" s="4" t="n">
        <v>0.309899593649932</v>
      </c>
      <c r="E445" s="3" t="n">
        <f aca="false">LOOKUP(C445,{0,30,60,90},{1,2,3,4})</f>
        <v>1</v>
      </c>
    </row>
    <row r="446" customFormat="false" ht="13.8" hidden="false" customHeight="false" outlineLevel="0" collapsed="false">
      <c r="A446" s="3" t="s">
        <v>12</v>
      </c>
      <c r="B446" s="3" t="n">
        <v>1968</v>
      </c>
      <c r="C446" s="4" t="n">
        <v>9.49325447456669</v>
      </c>
      <c r="D446" s="4" t="n">
        <v>5.27487075152242</v>
      </c>
      <c r="E446" s="3" t="n">
        <f aca="false">LOOKUP(C446,{0,30,60,90},{1,2,3,4})</f>
        <v>1</v>
      </c>
    </row>
    <row r="447" customFormat="false" ht="13.8" hidden="false" customHeight="false" outlineLevel="0" collapsed="false">
      <c r="A447" s="3" t="s">
        <v>12</v>
      </c>
      <c r="B447" s="3" t="n">
        <v>1969</v>
      </c>
      <c r="C447" s="4" t="n">
        <v>8.41111707489494</v>
      </c>
      <c r="D447" s="4" t="n">
        <v>6.61144225461736</v>
      </c>
      <c r="E447" s="3" t="n">
        <f aca="false">LOOKUP(C447,{0,30,60,90},{1,2,3,4})</f>
        <v>1</v>
      </c>
    </row>
    <row r="448" customFormat="false" ht="13.8" hidden="false" customHeight="false" outlineLevel="0" collapsed="false">
      <c r="A448" s="3" t="s">
        <v>12</v>
      </c>
      <c r="B448" s="3" t="n">
        <v>1970</v>
      </c>
      <c r="C448" s="4" t="n">
        <v>6.76650403022963</v>
      </c>
      <c r="D448" s="4" t="n">
        <v>4.67997665785127</v>
      </c>
      <c r="E448" s="3" t="n">
        <f aca="false">LOOKUP(C448,{0,30,60,90},{1,2,3,4})</f>
        <v>1</v>
      </c>
    </row>
    <row r="449" customFormat="false" ht="13.8" hidden="false" customHeight="false" outlineLevel="0" collapsed="false">
      <c r="A449" s="3" t="s">
        <v>12</v>
      </c>
      <c r="B449" s="3" t="n">
        <v>1971</v>
      </c>
      <c r="C449" s="4" t="n">
        <v>6.37118047730386</v>
      </c>
      <c r="D449" s="4" t="n">
        <v>2.94317538900941</v>
      </c>
      <c r="E449" s="3" t="n">
        <f aca="false">LOOKUP(C449,{0,30,60,90},{1,2,3,4})</f>
        <v>1</v>
      </c>
    </row>
    <row r="450" customFormat="false" ht="13.8" hidden="false" customHeight="false" outlineLevel="0" collapsed="false">
      <c r="A450" s="3" t="s">
        <v>12</v>
      </c>
      <c r="B450" s="3" t="n">
        <v>1972</v>
      </c>
      <c r="C450" s="4" t="n">
        <v>6.39365382879033</v>
      </c>
      <c r="D450" s="4" t="n">
        <v>4.12735319160704</v>
      </c>
      <c r="E450" s="3" t="n">
        <f aca="false">LOOKUP(C450,{0,30,60,90},{1,2,3,4})</f>
        <v>1</v>
      </c>
    </row>
    <row r="451" customFormat="false" ht="13.8" hidden="false" customHeight="false" outlineLevel="0" collapsed="false">
      <c r="A451" s="3" t="s">
        <v>12</v>
      </c>
      <c r="B451" s="3" t="n">
        <v>1973</v>
      </c>
      <c r="C451" s="4" t="n">
        <v>6.00798691904875</v>
      </c>
      <c r="D451" s="4" t="n">
        <v>4.53847847663982</v>
      </c>
      <c r="E451" s="3" t="n">
        <f aca="false">LOOKUP(C451,{0,30,60,90},{1,2,3,4})</f>
        <v>1</v>
      </c>
    </row>
    <row r="452" customFormat="false" ht="13.8" hidden="false" customHeight="false" outlineLevel="0" collapsed="false">
      <c r="A452" s="3" t="s">
        <v>12</v>
      </c>
      <c r="B452" s="3" t="n">
        <v>1974</v>
      </c>
      <c r="C452" s="4" t="n">
        <v>6.74876459586687</v>
      </c>
      <c r="D452" s="4" t="n">
        <v>0.827304433424536</v>
      </c>
      <c r="E452" s="3" t="n">
        <f aca="false">LOOKUP(C452,{0,30,60,90},{1,2,3,4})</f>
        <v>1</v>
      </c>
    </row>
    <row r="453" customFormat="false" ht="13.8" hidden="false" customHeight="false" outlineLevel="0" collapsed="false">
      <c r="A453" s="3" t="s">
        <v>12</v>
      </c>
      <c r="B453" s="3" t="n">
        <v>1975</v>
      </c>
      <c r="C453" s="4" t="n">
        <v>9.94539109161556</v>
      </c>
      <c r="D453" s="4" t="n">
        <v>-0.544631318820332</v>
      </c>
      <c r="E453" s="3" t="n">
        <f aca="false">LOOKUP(C453,{0,30,60,90},{1,2,3,4})</f>
        <v>1</v>
      </c>
    </row>
    <row r="454" customFormat="false" ht="13.8" hidden="false" customHeight="false" outlineLevel="0" collapsed="false">
      <c r="A454" s="3" t="s">
        <v>12</v>
      </c>
      <c r="B454" s="3" t="n">
        <v>1976</v>
      </c>
      <c r="C454" s="4" t="n">
        <v>10.7298562015137</v>
      </c>
      <c r="D454" s="4" t="n">
        <v>4.82898679836983</v>
      </c>
      <c r="E454" s="3" t="n">
        <f aca="false">LOOKUP(C454,{0,30,60,90},{1,2,3,4})</f>
        <v>1</v>
      </c>
    </row>
    <row r="455" customFormat="false" ht="13.8" hidden="false" customHeight="false" outlineLevel="0" collapsed="false">
      <c r="A455" s="3" t="s">
        <v>12</v>
      </c>
      <c r="B455" s="3" t="n">
        <v>1977</v>
      </c>
      <c r="C455" s="4" t="n">
        <v>11.8767476374934</v>
      </c>
      <c r="D455" s="4" t="n">
        <v>2.87756310339411</v>
      </c>
      <c r="E455" s="3" t="n">
        <f aca="false">LOOKUP(C455,{0,30,60,90},{1,2,3,4})</f>
        <v>1</v>
      </c>
    </row>
    <row r="456" customFormat="false" ht="13.8" hidden="false" customHeight="false" outlineLevel="0" collapsed="false">
      <c r="A456" s="3" t="s">
        <v>12</v>
      </c>
      <c r="B456" s="3" t="n">
        <v>1978</v>
      </c>
      <c r="C456" s="4" t="n">
        <v>13.2706983863361</v>
      </c>
      <c r="D456" s="4" t="n">
        <v>2.8084290062738</v>
      </c>
      <c r="E456" s="3" t="n">
        <f aca="false">LOOKUP(C456,{0,30,60,90},{1,2,3,4})</f>
        <v>1</v>
      </c>
    </row>
    <row r="457" customFormat="false" ht="13.8" hidden="false" customHeight="false" outlineLevel="0" collapsed="false">
      <c r="A457" s="3" t="s">
        <v>12</v>
      </c>
      <c r="B457" s="3" t="n">
        <v>1979</v>
      </c>
      <c r="C457" s="4" t="n">
        <v>13.9685677390097</v>
      </c>
      <c r="D457" s="4" t="n">
        <v>4.01854905350703</v>
      </c>
      <c r="E457" s="3" t="n">
        <f aca="false">LOOKUP(C457,{0,30,60,90},{1,2,3,4})</f>
        <v>1</v>
      </c>
    </row>
    <row r="458" customFormat="false" ht="13.8" hidden="false" customHeight="false" outlineLevel="0" collapsed="false">
      <c r="A458" s="3" t="s">
        <v>12</v>
      </c>
      <c r="B458" s="3" t="n">
        <v>1980</v>
      </c>
      <c r="C458" s="4" t="n">
        <v>14.9140255884604</v>
      </c>
      <c r="D458" s="4" t="n">
        <v>1.14257995725851</v>
      </c>
      <c r="E458" s="3" t="n">
        <f aca="false">LOOKUP(C458,{0,30,60,90},{1,2,3,4})</f>
        <v>1</v>
      </c>
    </row>
    <row r="459" customFormat="false" ht="13.8" hidden="false" customHeight="false" outlineLevel="0" collapsed="false">
      <c r="A459" s="3" t="s">
        <v>12</v>
      </c>
      <c r="B459" s="3" t="n">
        <v>1981</v>
      </c>
      <c r="C459" s="4" t="n">
        <v>16.6507727472261</v>
      </c>
      <c r="D459" s="4" t="n">
        <v>0.110299330592034</v>
      </c>
      <c r="E459" s="3" t="n">
        <f aca="false">LOOKUP(C459,{0,30,60,90},{1,2,3,4})</f>
        <v>1</v>
      </c>
    </row>
    <row r="460" customFormat="false" ht="13.8" hidden="false" customHeight="false" outlineLevel="0" collapsed="false">
      <c r="A460" s="3" t="s">
        <v>12</v>
      </c>
      <c r="B460" s="3" t="n">
        <v>1982</v>
      </c>
      <c r="C460" s="4" t="n">
        <v>18.3327817223677</v>
      </c>
      <c r="D460" s="4" t="n">
        <v>-0.78816639681305</v>
      </c>
      <c r="E460" s="3" t="n">
        <f aca="false">LOOKUP(C460,{0,30,60,90},{1,2,3,4})</f>
        <v>1</v>
      </c>
    </row>
    <row r="461" customFormat="false" ht="13.8" hidden="false" customHeight="false" outlineLevel="0" collapsed="false">
      <c r="A461" s="3" t="s">
        <v>12</v>
      </c>
      <c r="B461" s="3" t="n">
        <v>1983</v>
      </c>
      <c r="C461" s="4" t="n">
        <v>19.4485322481045</v>
      </c>
      <c r="D461" s="4" t="n">
        <v>1.55466809928657</v>
      </c>
      <c r="E461" s="3" t="n">
        <f aca="false">LOOKUP(C461,{0,30,60,90},{1,2,3,4})</f>
        <v>1</v>
      </c>
    </row>
    <row r="462" customFormat="false" ht="13.8" hidden="false" customHeight="false" outlineLevel="0" collapsed="false">
      <c r="A462" s="3" t="s">
        <v>12</v>
      </c>
      <c r="B462" s="3" t="n">
        <v>1984</v>
      </c>
      <c r="C462" s="4" t="n">
        <v>19.8407853936151</v>
      </c>
      <c r="D462" s="4" t="n">
        <v>2.82608727820501</v>
      </c>
      <c r="E462" s="3" t="n">
        <f aca="false">LOOKUP(C462,{0,30,60,90},{1,2,3,4})</f>
        <v>1</v>
      </c>
    </row>
    <row r="463" customFormat="false" ht="13.8" hidden="false" customHeight="false" outlineLevel="0" collapsed="false">
      <c r="A463" s="3" t="s">
        <v>12</v>
      </c>
      <c r="B463" s="3" t="n">
        <v>1985</v>
      </c>
      <c r="C463" s="4" t="n">
        <v>20.3776736681143</v>
      </c>
      <c r="D463" s="4" t="n">
        <v>2.19228469480488</v>
      </c>
      <c r="E463" s="3" t="n">
        <f aca="false">LOOKUP(C463,{0,30,60,90},{1,2,3,4})</f>
        <v>1</v>
      </c>
    </row>
    <row r="464" customFormat="false" ht="13.8" hidden="false" customHeight="false" outlineLevel="0" collapsed="false">
      <c r="A464" s="3" t="s">
        <v>12</v>
      </c>
      <c r="B464" s="3" t="n">
        <v>1986</v>
      </c>
      <c r="C464" s="4" t="n">
        <v>20.3831727941531</v>
      </c>
      <c r="D464" s="4" t="n">
        <v>2.41731919217096</v>
      </c>
      <c r="E464" s="3" t="n">
        <f aca="false">LOOKUP(C464,{0,30,60,90},{1,2,3,4})</f>
        <v>1</v>
      </c>
    </row>
    <row r="465" customFormat="false" ht="13.8" hidden="false" customHeight="false" outlineLevel="0" collapsed="false">
      <c r="A465" s="3" t="s">
        <v>12</v>
      </c>
      <c r="B465" s="3" t="n">
        <v>1987</v>
      </c>
      <c r="C465" s="4" t="n">
        <v>21.1429908356589</v>
      </c>
      <c r="D465" s="4" t="n">
        <v>1.46935582225283</v>
      </c>
      <c r="E465" s="3" t="n">
        <f aca="false">LOOKUP(C465,{0,30,60,90},{1,2,3,4})</f>
        <v>1</v>
      </c>
    </row>
    <row r="466" customFormat="false" ht="13.8" hidden="false" customHeight="false" outlineLevel="0" collapsed="false">
      <c r="A466" s="3" t="s">
        <v>12</v>
      </c>
      <c r="B466" s="3" t="n">
        <v>1988</v>
      </c>
      <c r="C466" s="4" t="n">
        <v>21.6240219113926</v>
      </c>
      <c r="D466" s="4" t="n">
        <v>3.73561271474219</v>
      </c>
      <c r="E466" s="3" t="n">
        <f aca="false">LOOKUP(C466,{0,30,60,90},{1,2,3,4})</f>
        <v>1</v>
      </c>
    </row>
    <row r="467" customFormat="false" ht="13.8" hidden="false" customHeight="false" outlineLevel="0" collapsed="false">
      <c r="A467" s="3" t="s">
        <v>12</v>
      </c>
      <c r="B467" s="3" t="n">
        <v>1989</v>
      </c>
      <c r="C467" s="4" t="n">
        <v>20.8884834827732</v>
      </c>
      <c r="D467" s="4" t="n">
        <v>3.91302416837132</v>
      </c>
      <c r="E467" s="3" t="n">
        <f aca="false">LOOKUP(C467,{0,30,60,90},{1,2,3,4})</f>
        <v>1</v>
      </c>
    </row>
    <row r="468" customFormat="false" ht="13.8" hidden="false" customHeight="false" outlineLevel="0" collapsed="false">
      <c r="A468" s="3" t="s">
        <v>12</v>
      </c>
      <c r="B468" s="3" t="n">
        <v>1990</v>
      </c>
      <c r="C468" s="4" t="n">
        <v>21.2141017144239</v>
      </c>
      <c r="D468" s="4" t="n">
        <v>5.72342998509119</v>
      </c>
      <c r="E468" s="3" t="n">
        <f aca="false">LOOKUP(C468,{0,30,60,90},{1,2,3,4})</f>
        <v>1</v>
      </c>
    </row>
    <row r="469" customFormat="false" ht="13.8" hidden="false" customHeight="false" outlineLevel="0" collapsed="false">
      <c r="A469" s="3" t="s">
        <v>12</v>
      </c>
      <c r="B469" s="3" t="n">
        <v>1991</v>
      </c>
      <c r="C469" s="4" t="n">
        <v>19.5229811096912</v>
      </c>
      <c r="D469" s="4" t="n">
        <v>5.0114026576872</v>
      </c>
      <c r="E469" s="3" t="n">
        <f aca="false">LOOKUP(C469,{0,30,60,90},{1,2,3,4})</f>
        <v>1</v>
      </c>
    </row>
    <row r="470" customFormat="false" ht="13.8" hidden="false" customHeight="false" outlineLevel="0" collapsed="false">
      <c r="A470" s="3" t="s">
        <v>12</v>
      </c>
      <c r="B470" s="3" t="n">
        <v>1992</v>
      </c>
      <c r="C470" s="4" t="n">
        <v>18.8385837028882</v>
      </c>
      <c r="D470" s="4" t="n">
        <v>2.3058166544853</v>
      </c>
      <c r="E470" s="3" t="n">
        <f aca="false">LOOKUP(C470,{0,30,60,90},{1,2,3,4})</f>
        <v>1</v>
      </c>
    </row>
    <row r="471" customFormat="false" ht="13.8" hidden="false" customHeight="false" outlineLevel="0" collapsed="false">
      <c r="A471" s="3" t="s">
        <v>12</v>
      </c>
      <c r="B471" s="3" t="n">
        <v>1993</v>
      </c>
      <c r="C471" s="4" t="n">
        <v>20.6802503962829</v>
      </c>
      <c r="D471" s="4" t="n">
        <v>-0.788782837360436</v>
      </c>
      <c r="E471" s="3" t="n">
        <f aca="false">LOOKUP(C471,{0,30,60,90},{1,2,3,4})</f>
        <v>1</v>
      </c>
    </row>
    <row r="472" customFormat="false" ht="13.8" hidden="false" customHeight="false" outlineLevel="0" collapsed="false">
      <c r="A472" s="3" t="s">
        <v>12</v>
      </c>
      <c r="B472" s="3" t="n">
        <v>1994</v>
      </c>
      <c r="C472" s="4" t="n">
        <v>20.4573449196517</v>
      </c>
      <c r="D472" s="4" t="n">
        <v>2.62606577072946</v>
      </c>
      <c r="E472" s="3" t="n">
        <f aca="false">LOOKUP(C472,{0,30,60,90},{1,2,3,4})</f>
        <v>1</v>
      </c>
    </row>
    <row r="473" customFormat="false" ht="13.8" hidden="false" customHeight="false" outlineLevel="0" collapsed="false">
      <c r="A473" s="3" t="s">
        <v>12</v>
      </c>
      <c r="B473" s="3" t="n">
        <v>1995</v>
      </c>
      <c r="C473" s="4" t="n">
        <v>20.8661536597189</v>
      </c>
      <c r="D473" s="4" t="n">
        <v>1.83943279988479</v>
      </c>
      <c r="E473" s="3" t="n">
        <f aca="false">LOOKUP(C473,{0,30,60,90},{1,2,3,4})</f>
        <v>1</v>
      </c>
    </row>
    <row r="474" customFormat="false" ht="13.8" hidden="false" customHeight="false" outlineLevel="0" collapsed="false">
      <c r="A474" s="3" t="s">
        <v>12</v>
      </c>
      <c r="B474" s="3" t="n">
        <v>1996</v>
      </c>
      <c r="C474" s="4" t="n">
        <v>22.7057056986631</v>
      </c>
      <c r="D474" s="4" t="n">
        <v>0.95156314125775</v>
      </c>
      <c r="E474" s="3" t="n">
        <f aca="false">LOOKUP(C474,{0,30,60,90},{1,2,3,4})</f>
        <v>1</v>
      </c>
    </row>
    <row r="475" customFormat="false" ht="13.8" hidden="false" customHeight="false" outlineLevel="0" collapsed="false">
      <c r="A475" s="3" t="s">
        <v>12</v>
      </c>
      <c r="B475" s="3" t="n">
        <v>1997</v>
      </c>
      <c r="C475" s="4" t="n">
        <v>23.9979461057394</v>
      </c>
      <c r="D475" s="4" t="n">
        <v>1.71199980545458</v>
      </c>
      <c r="E475" s="3" t="n">
        <f aca="false">LOOKUP(C475,{0,30,60,90},{1,2,3,4})</f>
        <v>1</v>
      </c>
    </row>
    <row r="476" customFormat="false" ht="13.8" hidden="false" customHeight="false" outlineLevel="0" collapsed="false">
      <c r="A476" s="3" t="s">
        <v>12</v>
      </c>
      <c r="B476" s="3" t="n">
        <v>1998</v>
      </c>
      <c r="C476" s="4" t="n">
        <v>24.8297988521713</v>
      </c>
      <c r="D476" s="4" t="n">
        <v>1.97736662624683</v>
      </c>
      <c r="E476" s="3" t="n">
        <f aca="false">LOOKUP(C476,{0,30,60,90},{1,2,3,4})</f>
        <v>1</v>
      </c>
    </row>
    <row r="477" customFormat="false" ht="13.8" hidden="false" customHeight="false" outlineLevel="0" collapsed="false">
      <c r="A477" s="3" t="s">
        <v>12</v>
      </c>
      <c r="B477" s="3" t="n">
        <v>1999</v>
      </c>
      <c r="C477" s="4" t="n">
        <v>35.2037773359841</v>
      </c>
      <c r="D477" s="4" t="n">
        <v>1.93168560720931</v>
      </c>
      <c r="E477" s="3" t="n">
        <f aca="false">LOOKUP(C477,{0,30,60,90},{1,2,3,4})</f>
        <v>2</v>
      </c>
    </row>
    <row r="478" customFormat="false" ht="13.8" hidden="false" customHeight="false" outlineLevel="0" collapsed="false">
      <c r="A478" s="3" t="s">
        <v>12</v>
      </c>
      <c r="B478" s="3" t="n">
        <v>2000</v>
      </c>
      <c r="C478" s="4" t="n">
        <v>34.6957525291027</v>
      </c>
      <c r="D478" s="4" t="n">
        <v>3.22428380777804</v>
      </c>
      <c r="E478" s="3" t="n">
        <f aca="false">LOOKUP(C478,{0,30,60,90},{1,2,3,4})</f>
        <v>2</v>
      </c>
    </row>
    <row r="479" customFormat="false" ht="13.8" hidden="false" customHeight="false" outlineLevel="0" collapsed="false">
      <c r="A479" s="3" t="s">
        <v>12</v>
      </c>
      <c r="B479" s="3" t="n">
        <v>2001</v>
      </c>
      <c r="C479" s="4" t="n">
        <v>32.9979886512095</v>
      </c>
      <c r="D479" s="4" t="n">
        <v>1.15079441968611</v>
      </c>
      <c r="E479" s="3" t="n">
        <f aca="false">LOOKUP(C479,{0,30,60,90},{1,2,3,4})</f>
        <v>2</v>
      </c>
    </row>
    <row r="480" customFormat="false" ht="13.8" hidden="false" customHeight="false" outlineLevel="0" collapsed="false">
      <c r="A480" s="3" t="s">
        <v>12</v>
      </c>
      <c r="B480" s="3" t="n">
        <v>2002</v>
      </c>
      <c r="C480" s="4" t="n">
        <v>33.566908123817</v>
      </c>
      <c r="D480" s="4" t="n">
        <v>0.00627347464772221</v>
      </c>
      <c r="E480" s="3" t="n">
        <f aca="false">LOOKUP(C480,{0,30,60,90},{1,2,3,4})</f>
        <v>2</v>
      </c>
    </row>
    <row r="481" customFormat="false" ht="13.8" hidden="false" customHeight="false" outlineLevel="0" collapsed="false">
      <c r="A481" s="3" t="s">
        <v>12</v>
      </c>
      <c r="B481" s="3" t="n">
        <v>2003</v>
      </c>
      <c r="C481" s="4" t="n">
        <v>35.4798912559978</v>
      </c>
      <c r="D481" s="4" t="n">
        <v>-0.231146278674221</v>
      </c>
      <c r="E481" s="3" t="n">
        <f aca="false">LOOKUP(C481,{0,30,60,90},{1,2,3,4})</f>
        <v>2</v>
      </c>
    </row>
    <row r="482" customFormat="false" ht="13.8" hidden="false" customHeight="false" outlineLevel="0" collapsed="false">
      <c r="A482" s="3" t="s">
        <v>12</v>
      </c>
      <c r="B482" s="3" t="n">
        <v>2004</v>
      </c>
      <c r="C482" s="4" t="n">
        <v>36.7327262586595</v>
      </c>
      <c r="D482" s="4" t="n">
        <v>1.17621592148836</v>
      </c>
      <c r="E482" s="3" t="n">
        <f aca="false">LOOKUP(C482,{0,30,60,90},{1,2,3,4})</f>
        <v>2</v>
      </c>
    </row>
    <row r="483" customFormat="false" ht="13.8" hidden="false" customHeight="false" outlineLevel="0" collapsed="false">
      <c r="A483" s="3" t="s">
        <v>12</v>
      </c>
      <c r="B483" s="3" t="n">
        <v>2005</v>
      </c>
      <c r="C483" s="4" t="n">
        <v>39.5084506690015</v>
      </c>
      <c r="D483" s="4" t="n">
        <v>0.732079771647265</v>
      </c>
      <c r="E483" s="3" t="n">
        <f aca="false">LOOKUP(C483,{0,30,60,90},{1,2,3,4})</f>
        <v>2</v>
      </c>
    </row>
    <row r="484" customFormat="false" ht="13.8" hidden="false" customHeight="false" outlineLevel="0" collapsed="false">
      <c r="A484" s="3" t="s">
        <v>12</v>
      </c>
      <c r="B484" s="3" t="n">
        <v>2006</v>
      </c>
      <c r="C484" s="4" t="n">
        <v>39.5826354190004</v>
      </c>
      <c r="D484" s="4" t="n">
        <v>3.17589864175314</v>
      </c>
      <c r="E484" s="3" t="n">
        <f aca="false">LOOKUP(C484,{0,30,60,90},{1,2,3,4})</f>
        <v>2</v>
      </c>
    </row>
    <row r="485" customFormat="false" ht="13.8" hidden="false" customHeight="false" outlineLevel="0" collapsed="false">
      <c r="A485" s="3" t="s">
        <v>12</v>
      </c>
      <c r="B485" s="3" t="n">
        <v>2007</v>
      </c>
      <c r="C485" s="4" t="n">
        <v>38.7113087884029</v>
      </c>
      <c r="D485" s="4" t="n">
        <v>2.51648229260428</v>
      </c>
      <c r="E485" s="3" t="n">
        <f aca="false">LOOKUP(C485,{0,30,60,90},{1,2,3,4})</f>
        <v>2</v>
      </c>
    </row>
    <row r="486" customFormat="false" ht="13.8" hidden="false" customHeight="false" outlineLevel="0" collapsed="false">
      <c r="A486" s="3" t="s">
        <v>12</v>
      </c>
      <c r="B486" s="3" t="n">
        <v>2008</v>
      </c>
      <c r="C486" s="4" t="n">
        <v>38.7129177017389</v>
      </c>
      <c r="D486" s="4" t="n">
        <v>1.24810326772242</v>
      </c>
      <c r="E486" s="3" t="n">
        <f aca="false">LOOKUP(C486,{0,30,60,90},{1,2,3,4})</f>
        <v>2</v>
      </c>
    </row>
    <row r="487" customFormat="false" ht="13.8" hidden="false" customHeight="false" outlineLevel="0" collapsed="false">
      <c r="A487" s="3" t="s">
        <v>12</v>
      </c>
      <c r="B487" s="3" t="n">
        <v>2009</v>
      </c>
      <c r="C487" s="4" t="n">
        <v>43.7187693666007</v>
      </c>
      <c r="D487" s="4" t="n">
        <v>-5.29683377308706</v>
      </c>
      <c r="E487" s="3" t="n">
        <f aca="false">LOOKUP(C487,{0,30,60,90},{1,2,3,4})</f>
        <v>2</v>
      </c>
    </row>
    <row r="488" customFormat="false" ht="13.8" hidden="false" customHeight="false" outlineLevel="0" collapsed="false">
      <c r="A488" s="3" t="s">
        <v>13</v>
      </c>
      <c r="B488" s="3" t="n">
        <v>1970</v>
      </c>
      <c r="C488" s="4" t="n">
        <v>18.8221009686825</v>
      </c>
      <c r="D488" s="4" t="n">
        <v>7.95492735000494</v>
      </c>
      <c r="E488" s="3" t="n">
        <f aca="false">LOOKUP(C488,{0,30,60,90},{1,2,3,4})</f>
        <v>1</v>
      </c>
    </row>
    <row r="489" customFormat="false" ht="13.8" hidden="false" customHeight="false" outlineLevel="0" collapsed="false">
      <c r="A489" s="3" t="s">
        <v>13</v>
      </c>
      <c r="B489" s="3" t="n">
        <v>1971</v>
      </c>
      <c r="C489" s="4" t="n">
        <v>19.0047897817988</v>
      </c>
      <c r="D489" s="4" t="n">
        <v>7.117874343057</v>
      </c>
      <c r="E489" s="3" t="n">
        <f aca="false">LOOKUP(C489,{0,30,60,90},{1,2,3,4})</f>
        <v>1</v>
      </c>
    </row>
    <row r="490" customFormat="false" ht="13.8" hidden="false" customHeight="false" outlineLevel="0" collapsed="false">
      <c r="A490" s="3" t="s">
        <v>13</v>
      </c>
      <c r="B490" s="3" t="n">
        <v>1972</v>
      </c>
      <c r="C490" s="4" t="n">
        <v>20.1204135162908</v>
      </c>
      <c r="D490" s="4" t="n">
        <v>12.4435858862144</v>
      </c>
      <c r="E490" s="3" t="n">
        <f aca="false">LOOKUP(C490,{0,30,60,90},{1,2,3,4})</f>
        <v>1</v>
      </c>
    </row>
    <row r="491" customFormat="false" ht="13.8" hidden="false" customHeight="false" outlineLevel="0" collapsed="false">
      <c r="A491" s="3" t="s">
        <v>13</v>
      </c>
      <c r="B491" s="3" t="n">
        <v>1973</v>
      </c>
      <c r="C491" s="4" t="n">
        <v>16.5557215479879</v>
      </c>
      <c r="D491" s="4" t="n">
        <v>3.92246294184722</v>
      </c>
      <c r="E491" s="3" t="n">
        <f aca="false">LOOKUP(C491,{0,30,60,90},{1,2,3,4})</f>
        <v>1</v>
      </c>
    </row>
    <row r="492" customFormat="false" ht="13.8" hidden="false" customHeight="false" outlineLevel="0" collapsed="false">
      <c r="A492" s="3" t="s">
        <v>13</v>
      </c>
      <c r="B492" s="3" t="n">
        <v>1974</v>
      </c>
      <c r="C492" s="4" t="n">
        <v>17.4779943666804</v>
      </c>
      <c r="D492" s="4" t="n">
        <v>-3.63835856923415</v>
      </c>
      <c r="E492" s="3" t="n">
        <f aca="false">LOOKUP(C492,{0,30,60,90},{1,2,3,4})</f>
        <v>1</v>
      </c>
    </row>
    <row r="493" customFormat="false" ht="13.8" hidden="false" customHeight="false" outlineLevel="0" collapsed="false">
      <c r="A493" s="3" t="s">
        <v>13</v>
      </c>
      <c r="B493" s="3" t="n">
        <v>1975</v>
      </c>
      <c r="C493" s="4" t="n">
        <v>18.1763215075376</v>
      </c>
      <c r="D493" s="4" t="n">
        <v>6.04997874536952</v>
      </c>
      <c r="E493" s="3" t="n">
        <f aca="false">LOOKUP(C493,{0,30,60,90},{1,2,3,4})</f>
        <v>1</v>
      </c>
    </row>
    <row r="494" customFormat="false" ht="13.8" hidden="false" customHeight="false" outlineLevel="0" collapsed="false">
      <c r="A494" s="3" t="s">
        <v>13</v>
      </c>
      <c r="B494" s="3" t="n">
        <v>1976</v>
      </c>
      <c r="C494" s="4" t="n">
        <v>20.804360217315</v>
      </c>
      <c r="D494" s="4" t="n">
        <v>6.36049990694745</v>
      </c>
      <c r="E494" s="3" t="n">
        <f aca="false">LOOKUP(C494,{0,30,60,90},{1,2,3,4})</f>
        <v>1</v>
      </c>
    </row>
    <row r="495" customFormat="false" ht="13.8" hidden="false" customHeight="false" outlineLevel="0" collapsed="false">
      <c r="A495" s="3" t="s">
        <v>13</v>
      </c>
      <c r="B495" s="3" t="n">
        <v>1977</v>
      </c>
      <c r="C495" s="4" t="n">
        <v>23.2328527741372</v>
      </c>
      <c r="D495" s="4" t="n">
        <v>3.42817917519114</v>
      </c>
      <c r="E495" s="3" t="n">
        <f aca="false">LOOKUP(C495,{0,30,60,90},{1,2,3,4})</f>
        <v>1</v>
      </c>
    </row>
    <row r="496" customFormat="false" ht="13.8" hidden="false" customHeight="false" outlineLevel="0" collapsed="false">
      <c r="A496" s="3" t="s">
        <v>13</v>
      </c>
      <c r="B496" s="3" t="n">
        <v>1978</v>
      </c>
      <c r="C496" s="4" t="n">
        <v>23.6519871106337</v>
      </c>
      <c r="D496" s="4" t="n">
        <v>6.69677133896387</v>
      </c>
      <c r="E496" s="3" t="n">
        <f aca="false">LOOKUP(C496,{0,30,60,90},{1,2,3,4})</f>
        <v>1</v>
      </c>
    </row>
    <row r="497" customFormat="false" ht="13.8" hidden="false" customHeight="false" outlineLevel="0" collapsed="false">
      <c r="A497" s="3" t="s">
        <v>13</v>
      </c>
      <c r="B497" s="3" t="n">
        <v>1979</v>
      </c>
      <c r="C497" s="4" t="n">
        <v>23.133294864397</v>
      </c>
      <c r="D497" s="4" t="n">
        <v>3.69073900157337</v>
      </c>
      <c r="E497" s="3" t="n">
        <f aca="false">LOOKUP(C497,{0,30,60,90},{1,2,3,4})</f>
        <v>1</v>
      </c>
    </row>
    <row r="498" customFormat="false" ht="13.8" hidden="false" customHeight="false" outlineLevel="0" collapsed="false">
      <c r="A498" s="3" t="s">
        <v>13</v>
      </c>
      <c r="B498" s="3" t="n">
        <v>1980</v>
      </c>
      <c r="C498" s="4" t="n">
        <v>24.5926851540347</v>
      </c>
      <c r="D498" s="4" t="n">
        <v>0.677</v>
      </c>
      <c r="E498" s="3" t="n">
        <f aca="false">LOOKUP(C498,{0,30,60,90},{1,2,3,4})</f>
        <v>1</v>
      </c>
    </row>
    <row r="499" customFormat="false" ht="13.8" hidden="false" customHeight="false" outlineLevel="0" collapsed="false">
      <c r="A499" s="3" t="s">
        <v>13</v>
      </c>
      <c r="B499" s="3" t="n">
        <v>1981</v>
      </c>
      <c r="C499" s="4" t="n">
        <v>28.7738879074996</v>
      </c>
      <c r="D499" s="4" t="n">
        <v>-1.554</v>
      </c>
      <c r="E499" s="3" t="n">
        <f aca="false">LOOKUP(C499,{0,30,60,90},{1,2,3,4})</f>
        <v>1</v>
      </c>
    </row>
    <row r="500" customFormat="false" ht="13.8" hidden="false" customHeight="false" outlineLevel="0" collapsed="false">
      <c r="A500" s="3" t="s">
        <v>13</v>
      </c>
      <c r="B500" s="3" t="n">
        <v>1982</v>
      </c>
      <c r="C500" s="4" t="n">
        <v>29.6342415296343</v>
      </c>
      <c r="D500" s="4" t="n">
        <v>-1.133</v>
      </c>
      <c r="E500" s="3" t="n">
        <f aca="false">LOOKUP(C500,{0,30,60,90},{1,2,3,4})</f>
        <v>1</v>
      </c>
    </row>
    <row r="501" customFormat="false" ht="13.8" hidden="false" customHeight="false" outlineLevel="0" collapsed="false">
      <c r="A501" s="3" t="s">
        <v>13</v>
      </c>
      <c r="B501" s="3" t="n">
        <v>1983</v>
      </c>
      <c r="C501" s="4" t="n">
        <v>33.9595881339597</v>
      </c>
      <c r="D501" s="4" t="n">
        <v>-1.079</v>
      </c>
      <c r="E501" s="3" t="n">
        <f aca="false">LOOKUP(C501,{0,30,60,90},{1,2,3,4})</f>
        <v>2</v>
      </c>
    </row>
    <row r="502" customFormat="false" ht="13.8" hidden="false" customHeight="false" outlineLevel="0" collapsed="false">
      <c r="A502" s="3" t="s">
        <v>13</v>
      </c>
      <c r="B502" s="3" t="n">
        <v>1984</v>
      </c>
      <c r="C502" s="4" t="n">
        <v>40.5032480405034</v>
      </c>
      <c r="D502" s="4" t="n">
        <v>2.011</v>
      </c>
      <c r="E502" s="3" t="n">
        <f aca="false">LOOKUP(C502,{0,30,60,90},{1,2,3,4})</f>
        <v>2</v>
      </c>
    </row>
    <row r="503" customFormat="false" ht="13.8" hidden="false" customHeight="false" outlineLevel="0" collapsed="false">
      <c r="A503" s="3" t="s">
        <v>13</v>
      </c>
      <c r="B503" s="3" t="n">
        <v>1985</v>
      </c>
      <c r="C503" s="4" t="n">
        <v>47.1326280471326</v>
      </c>
      <c r="D503" s="4" t="n">
        <v>2.51</v>
      </c>
      <c r="E503" s="3" t="n">
        <f aca="false">LOOKUP(C503,{0,30,60,90},{1,2,3,4})</f>
        <v>2</v>
      </c>
    </row>
    <row r="504" customFormat="false" ht="13.8" hidden="false" customHeight="false" outlineLevel="0" collapsed="false">
      <c r="A504" s="3" t="s">
        <v>13</v>
      </c>
      <c r="B504" s="3" t="n">
        <v>1986</v>
      </c>
      <c r="C504" s="4" t="n">
        <v>47.6600399476601</v>
      </c>
      <c r="D504" s="4" t="n">
        <v>0.518</v>
      </c>
      <c r="E504" s="3" t="n">
        <f aca="false">LOOKUP(C504,{0,30,60,90},{1,2,3,4})</f>
        <v>2</v>
      </c>
    </row>
    <row r="505" customFormat="false" ht="13.8" hidden="false" customHeight="false" outlineLevel="0" collapsed="false">
      <c r="A505" s="3" t="s">
        <v>13</v>
      </c>
      <c r="B505" s="3" t="n">
        <v>1987</v>
      </c>
      <c r="C505" s="4" t="n">
        <v>52.9877776529878</v>
      </c>
      <c r="D505" s="4" t="n">
        <v>-2.259</v>
      </c>
      <c r="E505" s="3" t="n">
        <f aca="false">LOOKUP(C505,{0,30,60,90},{1,2,3,4})</f>
        <v>2</v>
      </c>
    </row>
    <row r="506" customFormat="false" ht="13.8" hidden="false" customHeight="false" outlineLevel="0" collapsed="false">
      <c r="A506" s="3" t="s">
        <v>13</v>
      </c>
      <c r="B506" s="3" t="n">
        <v>1988</v>
      </c>
      <c r="C506" s="4" t="n">
        <v>62.6631447626631</v>
      </c>
      <c r="D506" s="4" t="n">
        <v>4.288</v>
      </c>
      <c r="E506" s="3" t="n">
        <f aca="false">LOOKUP(C506,{0,30,60,90},{1,2,3,4})</f>
        <v>3</v>
      </c>
    </row>
    <row r="507" customFormat="false" ht="13.8" hidden="false" customHeight="false" outlineLevel="0" collapsed="false">
      <c r="A507" s="3" t="s">
        <v>13</v>
      </c>
      <c r="B507" s="3" t="n">
        <v>1989</v>
      </c>
      <c r="C507" s="4" t="n">
        <v>65.8402954658403</v>
      </c>
      <c r="D507" s="4" t="n">
        <v>3.8</v>
      </c>
      <c r="E507" s="3" t="n">
        <f aca="false">LOOKUP(C507,{0,30,60,90},{1,2,3,4})</f>
        <v>3</v>
      </c>
    </row>
    <row r="508" customFormat="false" ht="13.8" hidden="false" customHeight="false" outlineLevel="0" collapsed="false">
      <c r="A508" s="3" t="s">
        <v>13</v>
      </c>
      <c r="B508" s="3" t="n">
        <v>1990</v>
      </c>
      <c r="C508" s="4" t="n">
        <v>89.0668403890665</v>
      </c>
      <c r="D508" s="4" t="n">
        <v>0</v>
      </c>
      <c r="E508" s="3" t="n">
        <f aca="false">LOOKUP(C508,{0,30,60,90},{1,2,3,4})</f>
        <v>3</v>
      </c>
    </row>
    <row r="509" customFormat="false" ht="13.8" hidden="false" customHeight="false" outlineLevel="0" collapsed="false">
      <c r="A509" s="3" t="s">
        <v>13</v>
      </c>
      <c r="B509" s="3" t="n">
        <v>1991</v>
      </c>
      <c r="C509" s="4" t="n">
        <v>91.1247685911246</v>
      </c>
      <c r="D509" s="4" t="n">
        <v>3.1</v>
      </c>
      <c r="E509" s="3" t="n">
        <f aca="false">LOOKUP(C509,{0,30,60,90},{1,2,3,4})</f>
        <v>4</v>
      </c>
    </row>
    <row r="510" customFormat="false" ht="13.8" hidden="false" customHeight="false" outlineLevel="0" collapsed="false">
      <c r="A510" s="3" t="s">
        <v>13</v>
      </c>
      <c r="B510" s="3" t="n">
        <v>1992</v>
      </c>
      <c r="C510" s="4" t="n">
        <v>97.6096436976097</v>
      </c>
      <c r="D510" s="4" t="n">
        <v>0.7</v>
      </c>
      <c r="E510" s="3" t="n">
        <f aca="false">LOOKUP(C510,{0,30,60,90},{1,2,3,4})</f>
        <v>4</v>
      </c>
    </row>
    <row r="511" customFormat="false" ht="13.8" hidden="false" customHeight="false" outlineLevel="0" collapsed="false">
      <c r="A511" s="3" t="s">
        <v>13</v>
      </c>
      <c r="B511" s="3" t="n">
        <v>1993</v>
      </c>
      <c r="C511" s="4" t="n">
        <v>97.608</v>
      </c>
      <c r="D511" s="4" t="n">
        <v>-1.6</v>
      </c>
      <c r="E511" s="3" t="n">
        <f aca="false">LOOKUP(C511,{0,30,60,90},{1,2,3,4})</f>
        <v>4</v>
      </c>
    </row>
    <row r="512" customFormat="false" ht="13.8" hidden="false" customHeight="false" outlineLevel="0" collapsed="false">
      <c r="A512" s="3" t="s">
        <v>13</v>
      </c>
      <c r="B512" s="3" t="n">
        <v>1994</v>
      </c>
      <c r="C512" s="4" t="n">
        <v>103.197</v>
      </c>
      <c r="D512" s="4" t="n">
        <v>2</v>
      </c>
      <c r="E512" s="3" t="n">
        <f aca="false">LOOKUP(C512,{0,30,60,90},{1,2,3,4})</f>
        <v>4</v>
      </c>
    </row>
    <row r="513" customFormat="false" ht="13.8" hidden="false" customHeight="false" outlineLevel="0" collapsed="false">
      <c r="A513" s="3" t="s">
        <v>13</v>
      </c>
      <c r="B513" s="3" t="n">
        <v>1995</v>
      </c>
      <c r="C513" s="4" t="n">
        <v>104.806</v>
      </c>
      <c r="D513" s="4" t="n">
        <v>2.1</v>
      </c>
      <c r="E513" s="3" t="n">
        <f aca="false">LOOKUP(C513,{0,30,60,90},{1,2,3,4})</f>
        <v>4</v>
      </c>
    </row>
    <row r="514" customFormat="false" ht="13.8" hidden="false" customHeight="false" outlineLevel="0" collapsed="false">
      <c r="A514" s="3" t="s">
        <v>13</v>
      </c>
      <c r="B514" s="3" t="n">
        <v>1996</v>
      </c>
      <c r="C514" s="4" t="n">
        <v>108.105</v>
      </c>
      <c r="D514" s="4" t="n">
        <v>2.358</v>
      </c>
      <c r="E514" s="3" t="n">
        <f aca="false">LOOKUP(C514,{0,30,60,90},{1,2,3,4})</f>
        <v>4</v>
      </c>
    </row>
    <row r="515" customFormat="false" ht="13.8" hidden="false" customHeight="false" outlineLevel="0" collapsed="false">
      <c r="A515" s="3" t="s">
        <v>13</v>
      </c>
      <c r="B515" s="3" t="n">
        <v>1997</v>
      </c>
      <c r="C515" s="4" t="n">
        <v>105.22</v>
      </c>
      <c r="D515" s="4" t="n">
        <v>3.638</v>
      </c>
      <c r="E515" s="3" t="n">
        <f aca="false">LOOKUP(C515,{0,30,60,90},{1,2,3,4})</f>
        <v>4</v>
      </c>
    </row>
    <row r="516" customFormat="false" ht="13.8" hidden="false" customHeight="false" outlineLevel="0" collapsed="false">
      <c r="A516" s="3" t="s">
        <v>13</v>
      </c>
      <c r="B516" s="3" t="n">
        <v>1998</v>
      </c>
      <c r="C516" s="4" t="n">
        <v>103.746</v>
      </c>
      <c r="D516" s="4" t="n">
        <v>3.364</v>
      </c>
      <c r="E516" s="3" t="n">
        <f aca="false">LOOKUP(C516,{0,30,60,90},{1,2,3,4})</f>
        <v>4</v>
      </c>
    </row>
    <row r="517" customFormat="false" ht="13.8" hidden="false" customHeight="false" outlineLevel="0" collapsed="false">
      <c r="A517" s="3" t="s">
        <v>13</v>
      </c>
      <c r="B517" s="3" t="n">
        <v>1999</v>
      </c>
      <c r="C517" s="4" t="n">
        <v>103.561</v>
      </c>
      <c r="D517" s="4" t="n">
        <v>3.42</v>
      </c>
      <c r="E517" s="3" t="n">
        <f aca="false">LOOKUP(C517,{0,30,60,90},{1,2,3,4})</f>
        <v>4</v>
      </c>
    </row>
    <row r="518" customFormat="false" ht="13.8" hidden="false" customHeight="false" outlineLevel="0" collapsed="false">
      <c r="A518" s="3" t="s">
        <v>13</v>
      </c>
      <c r="B518" s="3" t="n">
        <v>2000</v>
      </c>
      <c r="C518" s="4" t="n">
        <v>108.926</v>
      </c>
      <c r="D518" s="4" t="n">
        <v>4.477</v>
      </c>
      <c r="E518" s="3" t="n">
        <f aca="false">LOOKUP(C518,{0,30,60,90},{1,2,3,4})</f>
        <v>4</v>
      </c>
    </row>
    <row r="519" customFormat="false" ht="13.8" hidden="false" customHeight="false" outlineLevel="0" collapsed="false">
      <c r="A519" s="3" t="s">
        <v>13</v>
      </c>
      <c r="B519" s="3" t="n">
        <v>2001</v>
      </c>
      <c r="C519" s="4" t="n">
        <v>109.684</v>
      </c>
      <c r="D519" s="4" t="n">
        <v>4.197</v>
      </c>
      <c r="E519" s="3" t="n">
        <f aca="false">LOOKUP(C519,{0,30,60,90},{1,2,3,4})</f>
        <v>4</v>
      </c>
    </row>
    <row r="520" customFormat="false" ht="13.8" hidden="false" customHeight="false" outlineLevel="0" collapsed="false">
      <c r="A520" s="3" t="s">
        <v>13</v>
      </c>
      <c r="B520" s="3" t="n">
        <v>2002</v>
      </c>
      <c r="C520" s="4" t="n">
        <v>109.199</v>
      </c>
      <c r="D520" s="4" t="n">
        <v>3.439</v>
      </c>
      <c r="E520" s="3" t="n">
        <f aca="false">LOOKUP(C520,{0,30,60,90},{1,2,3,4})</f>
        <v>4</v>
      </c>
    </row>
    <row r="521" customFormat="false" ht="13.8" hidden="false" customHeight="false" outlineLevel="0" collapsed="false">
      <c r="A521" s="3" t="s">
        <v>13</v>
      </c>
      <c r="B521" s="3" t="n">
        <v>2003</v>
      </c>
      <c r="C521" s="4" t="n">
        <v>106.407</v>
      </c>
      <c r="D521" s="4" t="n">
        <v>5.582</v>
      </c>
      <c r="E521" s="3" t="n">
        <f aca="false">LOOKUP(C521,{0,30,60,90},{1,2,3,4})</f>
        <v>4</v>
      </c>
    </row>
    <row r="522" customFormat="false" ht="13.8" hidden="false" customHeight="false" outlineLevel="0" collapsed="false">
      <c r="A522" s="3" t="s">
        <v>13</v>
      </c>
      <c r="B522" s="3" t="n">
        <v>2004</v>
      </c>
      <c r="C522" s="4" t="n">
        <v>108.282</v>
      </c>
      <c r="D522" s="4" t="n">
        <v>4.916</v>
      </c>
      <c r="E522" s="3" t="n">
        <f aca="false">LOOKUP(C522,{0,30,60,90},{1,2,3,4})</f>
        <v>4</v>
      </c>
    </row>
    <row r="523" customFormat="false" ht="13.8" hidden="false" customHeight="false" outlineLevel="0" collapsed="false">
      <c r="A523" s="3" t="s">
        <v>13</v>
      </c>
      <c r="B523" s="3" t="n">
        <v>2005</v>
      </c>
      <c r="C523" s="4" t="n">
        <v>108.991</v>
      </c>
      <c r="D523" s="4" t="n">
        <v>2.898</v>
      </c>
      <c r="E523" s="3" t="n">
        <f aca="false">LOOKUP(C523,{0,30,60,90},{1,2,3,4})</f>
        <v>4</v>
      </c>
    </row>
    <row r="524" customFormat="false" ht="13.8" hidden="false" customHeight="false" outlineLevel="0" collapsed="false">
      <c r="A524" s="3" t="s">
        <v>13</v>
      </c>
      <c r="B524" s="3" t="n">
        <v>2006</v>
      </c>
      <c r="C524" s="4" t="n">
        <v>106.103</v>
      </c>
      <c r="D524" s="4" t="n">
        <v>4.497</v>
      </c>
      <c r="E524" s="3" t="n">
        <f aca="false">LOOKUP(C524,{0,30,60,90},{1,2,3,4})</f>
        <v>4</v>
      </c>
    </row>
    <row r="525" customFormat="false" ht="13.8" hidden="false" customHeight="false" outlineLevel="0" collapsed="false">
      <c r="A525" s="3" t="s">
        <v>13</v>
      </c>
      <c r="B525" s="3" t="n">
        <v>2007</v>
      </c>
      <c r="C525" s="4" t="n">
        <v>105.03</v>
      </c>
      <c r="D525" s="4" t="n">
        <v>4.036</v>
      </c>
      <c r="E525" s="3" t="n">
        <f aca="false">LOOKUP(C525,{0,30,60,90},{1,2,3,4})</f>
        <v>4</v>
      </c>
    </row>
    <row r="526" customFormat="false" ht="13.8" hidden="false" customHeight="false" outlineLevel="0" collapsed="false">
      <c r="A526" s="3" t="s">
        <v>13</v>
      </c>
      <c r="B526" s="3" t="n">
        <v>2008</v>
      </c>
      <c r="C526" s="4" t="n">
        <v>107.872</v>
      </c>
      <c r="D526" s="4" t="n">
        <v>2.933</v>
      </c>
      <c r="E526" s="3" t="n">
        <f aca="false">LOOKUP(C526,{0,30,60,90},{1,2,3,4})</f>
        <v>4</v>
      </c>
    </row>
    <row r="527" customFormat="false" ht="13.8" hidden="false" customHeight="false" outlineLevel="0" collapsed="false">
      <c r="A527" s="3" t="s">
        <v>13</v>
      </c>
      <c r="B527" s="3" t="n">
        <v>2009</v>
      </c>
      <c r="C527" s="4" t="n">
        <v>100</v>
      </c>
      <c r="D527" s="4" t="n">
        <v>-0.753</v>
      </c>
      <c r="E527" s="3" t="n">
        <f aca="false">LOOKUP(C527,{0,30,60,90},{1,2,3,4})</f>
        <v>4</v>
      </c>
    </row>
    <row r="528" customFormat="false" ht="13.8" hidden="false" customHeight="false" outlineLevel="0" collapsed="false">
      <c r="A528" s="3" t="s">
        <v>14</v>
      </c>
      <c r="B528" s="3" t="n">
        <v>1947</v>
      </c>
      <c r="C528" s="4" t="n">
        <v>20.5905307280461</v>
      </c>
      <c r="D528" s="4" t="n">
        <v>1.89473684210526</v>
      </c>
      <c r="E528" s="3" t="n">
        <f aca="false">LOOKUP(C528,{0,30,60,90},{1,2,3,4})</f>
        <v>1</v>
      </c>
    </row>
    <row r="529" customFormat="false" ht="13.8" hidden="false" customHeight="false" outlineLevel="0" collapsed="false">
      <c r="A529" s="3" t="s">
        <v>14</v>
      </c>
      <c r="B529" s="3" t="n">
        <v>1948</v>
      </c>
      <c r="C529" s="4" t="n">
        <v>21.0170885096575</v>
      </c>
      <c r="D529" s="4" t="n">
        <v>4.86080904741193</v>
      </c>
      <c r="E529" s="3" t="n">
        <f aca="false">LOOKUP(C529,{0,30,60,90},{1,2,3,4})</f>
        <v>1</v>
      </c>
    </row>
    <row r="530" customFormat="false" ht="13.8" hidden="false" customHeight="false" outlineLevel="0" collapsed="false">
      <c r="A530" s="3" t="s">
        <v>14</v>
      </c>
      <c r="B530" s="3" t="n">
        <v>1949</v>
      </c>
      <c r="C530" s="4" t="n">
        <v>27.5432299601484</v>
      </c>
      <c r="D530" s="4" t="n">
        <v>5.23695945245255</v>
      </c>
      <c r="E530" s="3" t="n">
        <f aca="false">LOOKUP(C530,{0,30,60,90},{1,2,3,4})</f>
        <v>1</v>
      </c>
    </row>
    <row r="531" customFormat="false" ht="13.8" hidden="false" customHeight="false" outlineLevel="0" collapsed="false">
      <c r="A531" s="3" t="s">
        <v>14</v>
      </c>
      <c r="B531" s="3" t="n">
        <v>1950</v>
      </c>
      <c r="C531" s="4" t="n">
        <v>37.6844792872976</v>
      </c>
      <c r="D531" s="4" t="n">
        <v>0.817895151754033</v>
      </c>
      <c r="E531" s="3" t="n">
        <f aca="false">LOOKUP(C531,{0,30,60,90},{1,2,3,4})</f>
        <v>2</v>
      </c>
    </row>
    <row r="532" customFormat="false" ht="13.8" hidden="false" customHeight="false" outlineLevel="0" collapsed="false">
      <c r="A532" s="3" t="s">
        <v>14</v>
      </c>
      <c r="B532" s="3" t="n">
        <v>1951</v>
      </c>
      <c r="C532" s="4" t="n">
        <v>45.6064146326273</v>
      </c>
      <c r="D532" s="4" t="n">
        <v>2.51197341413352</v>
      </c>
      <c r="E532" s="3" t="n">
        <f aca="false">LOOKUP(C532,{0,30,60,90},{1,2,3,4})</f>
        <v>2</v>
      </c>
    </row>
    <row r="533" customFormat="false" ht="13.8" hidden="false" customHeight="false" outlineLevel="0" collapsed="false">
      <c r="A533" s="3" t="s">
        <v>14</v>
      </c>
      <c r="B533" s="3" t="n">
        <v>1952</v>
      </c>
      <c r="C533" s="4" t="n">
        <v>47.4288654525344</v>
      </c>
      <c r="D533" s="4" t="n">
        <v>2.52669717772693</v>
      </c>
      <c r="E533" s="3" t="n">
        <f aca="false">LOOKUP(C533,{0,30,60,90},{1,2,3,4})</f>
        <v>2</v>
      </c>
    </row>
    <row r="534" customFormat="false" ht="13.8" hidden="false" customHeight="false" outlineLevel="0" collapsed="false">
      <c r="A534" s="3" t="s">
        <v>14</v>
      </c>
      <c r="B534" s="3" t="n">
        <v>1953</v>
      </c>
      <c r="C534" s="4" t="n">
        <v>49.2227567919465</v>
      </c>
      <c r="D534" s="4" t="n">
        <v>2.6969217892681</v>
      </c>
      <c r="E534" s="3" t="n">
        <f aca="false">LOOKUP(C534,{0,30,60,90},{1,2,3,4})</f>
        <v>2</v>
      </c>
    </row>
    <row r="535" customFormat="false" ht="13.8" hidden="false" customHeight="false" outlineLevel="0" collapsed="false">
      <c r="A535" s="3" t="s">
        <v>14</v>
      </c>
      <c r="B535" s="3" t="n">
        <v>1954</v>
      </c>
      <c r="C535" s="4" t="n">
        <v>55.9834263754685</v>
      </c>
      <c r="D535" s="4" t="n">
        <v>0.896495517522422</v>
      </c>
      <c r="E535" s="3" t="n">
        <f aca="false">LOOKUP(C535,{0,30,60,90},{1,2,3,4})</f>
        <v>2</v>
      </c>
    </row>
    <row r="536" customFormat="false" ht="13.8" hidden="false" customHeight="false" outlineLevel="0" collapsed="false">
      <c r="A536" s="3" t="s">
        <v>14</v>
      </c>
      <c r="B536" s="3" t="n">
        <v>1955</v>
      </c>
      <c r="C536" s="4" t="n">
        <v>63.8198680452563</v>
      </c>
      <c r="D536" s="4" t="n">
        <v>2.60276431520374</v>
      </c>
      <c r="E536" s="3" t="n">
        <f aca="false">LOOKUP(C536,{0,30,60,90},{1,2,3,4})</f>
        <v>3</v>
      </c>
    </row>
    <row r="537" customFormat="false" ht="13.8" hidden="false" customHeight="false" outlineLevel="0" collapsed="false">
      <c r="A537" s="3" t="s">
        <v>14</v>
      </c>
      <c r="B537" s="3" t="n">
        <v>1956</v>
      </c>
      <c r="C537" s="4" t="n">
        <v>67.314450614523</v>
      </c>
      <c r="D537" s="4" t="n">
        <v>-1.30335899230231</v>
      </c>
      <c r="E537" s="3" t="n">
        <f aca="false">LOOKUP(C537,{0,30,60,90},{1,2,3,4})</f>
        <v>3</v>
      </c>
    </row>
    <row r="538" customFormat="false" ht="13.8" hidden="false" customHeight="false" outlineLevel="0" collapsed="false">
      <c r="A538" s="3" t="s">
        <v>14</v>
      </c>
      <c r="B538" s="3" t="n">
        <v>1957</v>
      </c>
      <c r="C538" s="4" t="n">
        <v>70.1491638047529</v>
      </c>
      <c r="D538" s="4" t="n">
        <v>-0.150669148276172</v>
      </c>
      <c r="E538" s="3" t="n">
        <f aca="false">LOOKUP(C538,{0,30,60,90},{1,2,3,4})</f>
        <v>3</v>
      </c>
    </row>
    <row r="539" customFormat="false" ht="13.8" hidden="false" customHeight="false" outlineLevel="0" collapsed="false">
      <c r="A539" s="3" t="s">
        <v>14</v>
      </c>
      <c r="B539" s="3" t="n">
        <v>1958</v>
      </c>
      <c r="C539" s="4" t="n">
        <v>72.7942308145605</v>
      </c>
      <c r="D539" s="4" t="n">
        <v>-2.05929344931652</v>
      </c>
      <c r="E539" s="3" t="n">
        <f aca="false">LOOKUP(C539,{0,30,60,90},{1,2,3,4})</f>
        <v>3</v>
      </c>
    </row>
    <row r="540" customFormat="false" ht="13.8" hidden="false" customHeight="false" outlineLevel="0" collapsed="false">
      <c r="A540" s="3" t="s">
        <v>14</v>
      </c>
      <c r="B540" s="3" t="n">
        <v>1959</v>
      </c>
      <c r="C540" s="4" t="n">
        <v>70.3366964550564</v>
      </c>
      <c r="D540" s="4" t="n">
        <v>4.05111473626971</v>
      </c>
      <c r="E540" s="3" t="n">
        <f aca="false">LOOKUP(C540,{0,30,60,90},{1,2,3,4})</f>
        <v>3</v>
      </c>
    </row>
    <row r="541" customFormat="false" ht="13.8" hidden="false" customHeight="false" outlineLevel="0" collapsed="false">
      <c r="A541" s="3" t="s">
        <v>14</v>
      </c>
      <c r="B541" s="3" t="n">
        <v>1960</v>
      </c>
      <c r="C541" s="4" t="n">
        <v>73.6390811340418</v>
      </c>
      <c r="D541" s="4" t="n">
        <v>5.6266875707691</v>
      </c>
      <c r="E541" s="3" t="n">
        <f aca="false">LOOKUP(C541,{0,30,60,90},{1,2,3,4})</f>
        <v>3</v>
      </c>
    </row>
    <row r="542" customFormat="false" ht="13.8" hidden="false" customHeight="false" outlineLevel="0" collapsed="false">
      <c r="A542" s="3" t="s">
        <v>14</v>
      </c>
      <c r="B542" s="3" t="n">
        <v>1961</v>
      </c>
      <c r="C542" s="4" t="n">
        <v>73.6603885469678</v>
      </c>
      <c r="D542" s="4" t="n">
        <v>4.77447019048405</v>
      </c>
      <c r="E542" s="3" t="n">
        <f aca="false">LOOKUP(C542,{0,30,60,90},{1,2,3,4})</f>
        <v>3</v>
      </c>
    </row>
    <row r="543" customFormat="false" ht="13.8" hidden="false" customHeight="false" outlineLevel="0" collapsed="false">
      <c r="A543" s="3" t="s">
        <v>14</v>
      </c>
      <c r="B543" s="3" t="n">
        <v>1962</v>
      </c>
      <c r="C543" s="4" t="n">
        <v>73.5131248214337</v>
      </c>
      <c r="D543" s="4" t="n">
        <v>3.2583031638596</v>
      </c>
      <c r="E543" s="3" t="n">
        <f aca="false">LOOKUP(C543,{0,30,60,90},{1,2,3,4})</f>
        <v>3</v>
      </c>
    </row>
    <row r="544" customFormat="false" ht="13.8" hidden="false" customHeight="false" outlineLevel="0" collapsed="false">
      <c r="A544" s="3" t="s">
        <v>14</v>
      </c>
      <c r="B544" s="3" t="n">
        <v>1963</v>
      </c>
      <c r="C544" s="4" t="n">
        <v>74.4750652901391</v>
      </c>
      <c r="D544" s="4" t="n">
        <v>4.73323170731708</v>
      </c>
      <c r="E544" s="3" t="n">
        <f aca="false">LOOKUP(C544,{0,30,60,90},{1,2,3,4})</f>
        <v>3</v>
      </c>
    </row>
    <row r="545" customFormat="false" ht="13.8" hidden="false" customHeight="false" outlineLevel="0" collapsed="false">
      <c r="A545" s="3" t="s">
        <v>14</v>
      </c>
      <c r="B545" s="3" t="n">
        <v>1964</v>
      </c>
      <c r="C545" s="4" t="n">
        <v>70.8895015357935</v>
      </c>
      <c r="D545" s="4" t="n">
        <v>3.91529000800523</v>
      </c>
      <c r="E545" s="3" t="n">
        <f aca="false">LOOKUP(C545,{0,30,60,90},{1,2,3,4})</f>
        <v>3</v>
      </c>
    </row>
    <row r="546" customFormat="false" ht="13.8" hidden="false" customHeight="false" outlineLevel="0" collapsed="false">
      <c r="A546" s="3" t="s">
        <v>14</v>
      </c>
      <c r="B546" s="3" t="n">
        <v>1965</v>
      </c>
      <c r="C546" s="4" t="n">
        <v>73.4183639530615</v>
      </c>
      <c r="D546" s="4" t="n">
        <v>1.74381959520975</v>
      </c>
      <c r="E546" s="3" t="n">
        <f aca="false">LOOKUP(C546,{0,30,60,90},{1,2,3,4})</f>
        <v>3</v>
      </c>
    </row>
    <row r="547" customFormat="false" ht="13.8" hidden="false" customHeight="false" outlineLevel="0" collapsed="false">
      <c r="A547" s="3" t="s">
        <v>14</v>
      </c>
      <c r="B547" s="3" t="n">
        <v>1966</v>
      </c>
      <c r="C547" s="4" t="n">
        <v>78.0546382467727</v>
      </c>
      <c r="D547" s="4" t="n">
        <v>0.853524229074898</v>
      </c>
      <c r="E547" s="3" t="n">
        <f aca="false">LOOKUP(C547,{0,30,60,90},{1,2,3,4})</f>
        <v>3</v>
      </c>
    </row>
    <row r="548" customFormat="false" ht="13.8" hidden="false" customHeight="false" outlineLevel="0" collapsed="false">
      <c r="A548" s="3" t="s">
        <v>14</v>
      </c>
      <c r="B548" s="3" t="n">
        <v>1967</v>
      </c>
      <c r="C548" s="4" t="n">
        <v>76.9729581656609</v>
      </c>
      <c r="D548" s="4" t="n">
        <v>5.93093093093093</v>
      </c>
      <c r="E548" s="3" t="n">
        <f aca="false">LOOKUP(C548,{0,30,60,90},{1,2,3,4})</f>
        <v>3</v>
      </c>
    </row>
    <row r="549" customFormat="false" ht="13.8" hidden="false" customHeight="false" outlineLevel="0" collapsed="false">
      <c r="A549" s="3" t="s">
        <v>14</v>
      </c>
      <c r="B549" s="3" t="n">
        <v>1968</v>
      </c>
      <c r="C549" s="4" t="n">
        <v>66.1047656159066</v>
      </c>
      <c r="D549" s="4" t="n">
        <v>8.26621996005412</v>
      </c>
      <c r="E549" s="3" t="n">
        <f aca="false">LOOKUP(C549,{0,30,60,90},{1,2,3,4})</f>
        <v>3</v>
      </c>
    </row>
    <row r="550" customFormat="false" ht="13.8" hidden="false" customHeight="false" outlineLevel="0" collapsed="false">
      <c r="A550" s="3" t="s">
        <v>14</v>
      </c>
      <c r="B550" s="3" t="n">
        <v>1969</v>
      </c>
      <c r="C550" s="4" t="n">
        <v>63.585673342706</v>
      </c>
      <c r="D550" s="4" t="n">
        <v>6.01642466079504</v>
      </c>
      <c r="E550" s="3" t="n">
        <f aca="false">LOOKUP(C550,{0,30,60,90},{1,2,3,4})</f>
        <v>3</v>
      </c>
    </row>
    <row r="551" customFormat="false" ht="13.8" hidden="false" customHeight="false" outlineLevel="0" collapsed="false">
      <c r="A551" s="3" t="s">
        <v>14</v>
      </c>
      <c r="B551" s="3" t="n">
        <v>1970</v>
      </c>
      <c r="C551" s="4" t="n">
        <v>62.2374887343343</v>
      </c>
      <c r="D551" s="4" t="n">
        <v>2.66067920291888</v>
      </c>
      <c r="E551" s="3" t="n">
        <f aca="false">LOOKUP(C551,{0,30,60,90},{1,2,3,4})</f>
        <v>3</v>
      </c>
    </row>
    <row r="552" customFormat="false" ht="13.8" hidden="false" customHeight="false" outlineLevel="0" collapsed="false">
      <c r="A552" s="3" t="s">
        <v>14</v>
      </c>
      <c r="B552" s="3" t="n">
        <v>1971</v>
      </c>
      <c r="C552" s="4" t="n">
        <v>59.6729463517261</v>
      </c>
      <c r="D552" s="4" t="n">
        <v>3.46656460167314</v>
      </c>
      <c r="E552" s="3" t="n">
        <f aca="false">LOOKUP(C552,{0,30,60,90},{1,2,3,4})</f>
        <v>2</v>
      </c>
    </row>
    <row r="553" customFormat="false" ht="13.8" hidden="false" customHeight="false" outlineLevel="0" collapsed="false">
      <c r="A553" s="3" t="s">
        <v>14</v>
      </c>
      <c r="B553" s="3" t="n">
        <v>1972</v>
      </c>
      <c r="C553" s="4" t="n">
        <v>55.8825537341722</v>
      </c>
      <c r="D553" s="4" t="n">
        <v>6.48945727421657</v>
      </c>
      <c r="E553" s="3" t="n">
        <f aca="false">LOOKUP(C553,{0,30,60,90},{1,2,3,4})</f>
        <v>2</v>
      </c>
    </row>
    <row r="554" customFormat="false" ht="13.8" hidden="false" customHeight="false" outlineLevel="0" collapsed="false">
      <c r="A554" s="3" t="s">
        <v>14</v>
      </c>
      <c r="B554" s="3" t="n">
        <v>1973</v>
      </c>
      <c r="C554" s="4" t="n">
        <v>52.0617641838727</v>
      </c>
      <c r="D554" s="4" t="n">
        <v>4.72433129869485</v>
      </c>
      <c r="E554" s="3" t="n">
        <f aca="false">LOOKUP(C554,{0,30,60,90},{1,2,3,4})</f>
        <v>2</v>
      </c>
    </row>
    <row r="555" customFormat="false" ht="13.8" hidden="false" customHeight="false" outlineLevel="0" collapsed="false">
      <c r="A555" s="3" t="s">
        <v>14</v>
      </c>
      <c r="B555" s="3" t="n">
        <v>1974</v>
      </c>
      <c r="C555" s="4" t="n">
        <v>65.4591739873774</v>
      </c>
      <c r="D555" s="4" t="n">
        <v>4.26005781168555</v>
      </c>
      <c r="E555" s="3" t="n">
        <f aca="false">LOOKUP(C555,{0,30,60,90},{1,2,3,4})</f>
        <v>3</v>
      </c>
    </row>
    <row r="556" customFormat="false" ht="13.8" hidden="false" customHeight="false" outlineLevel="0" collapsed="false">
      <c r="A556" s="3" t="s">
        <v>14</v>
      </c>
      <c r="B556" s="3" t="n">
        <v>1975</v>
      </c>
      <c r="C556" s="4" t="n">
        <v>72.3595163044641</v>
      </c>
      <c r="D556" s="4" t="n">
        <v>5.65403145168621</v>
      </c>
      <c r="E556" s="3" t="n">
        <f aca="false">LOOKUP(C556,{0,30,60,90},{1,2,3,4})</f>
        <v>3</v>
      </c>
    </row>
    <row r="557" customFormat="false" ht="13.8" hidden="false" customHeight="false" outlineLevel="0" collapsed="false">
      <c r="A557" s="3" t="s">
        <v>14</v>
      </c>
      <c r="B557" s="3" t="n">
        <v>1976</v>
      </c>
      <c r="C557" s="4" t="n">
        <v>77.6392916087447</v>
      </c>
      <c r="D557" s="4" t="n">
        <v>1.39808999397746</v>
      </c>
      <c r="E557" s="3" t="n">
        <f aca="false">LOOKUP(C557,{0,30,60,90},{1,2,3,4})</f>
        <v>3</v>
      </c>
    </row>
    <row r="558" customFormat="false" ht="13.8" hidden="false" customHeight="false" outlineLevel="0" collapsed="false">
      <c r="A558" s="3" t="s">
        <v>14</v>
      </c>
      <c r="B558" s="3" t="n">
        <v>1977</v>
      </c>
      <c r="C558" s="4" t="n">
        <v>74.1439815635722</v>
      </c>
      <c r="D558" s="4" t="n">
        <v>8.20924016800306</v>
      </c>
      <c r="E558" s="3" t="n">
        <f aca="false">LOOKUP(C558,{0,30,60,90},{1,2,3,4})</f>
        <v>3</v>
      </c>
    </row>
    <row r="559" customFormat="false" ht="13.8" hidden="false" customHeight="false" outlineLevel="0" collapsed="false">
      <c r="A559" s="3" t="s">
        <v>14</v>
      </c>
      <c r="B559" s="3" t="n">
        <v>1978</v>
      </c>
      <c r="C559" s="4" t="n">
        <v>76.4719183367096</v>
      </c>
      <c r="D559" s="4" t="n">
        <v>7.19046498863012</v>
      </c>
      <c r="E559" s="3" t="n">
        <f aca="false">LOOKUP(C559,{0,30,60,90},{1,2,3,4})</f>
        <v>3</v>
      </c>
    </row>
    <row r="560" customFormat="false" ht="13.8" hidden="false" customHeight="false" outlineLevel="0" collapsed="false">
      <c r="A560" s="3" t="s">
        <v>14</v>
      </c>
      <c r="B560" s="3" t="n">
        <v>1979</v>
      </c>
      <c r="C560" s="4" t="n">
        <v>82.6061853569793</v>
      </c>
      <c r="D560" s="4" t="n">
        <v>3.07242136064374</v>
      </c>
      <c r="E560" s="3" t="n">
        <f aca="false">LOOKUP(C560,{0,30,60,90},{1,2,3,4})</f>
        <v>3</v>
      </c>
    </row>
    <row r="561" customFormat="false" ht="13.8" hidden="false" customHeight="false" outlineLevel="0" collapsed="false">
      <c r="A561" s="3" t="s">
        <v>14</v>
      </c>
      <c r="B561" s="3" t="n">
        <v>1980</v>
      </c>
      <c r="C561" s="4" t="n">
        <v>84.3512099678799</v>
      </c>
      <c r="D561" s="4" t="n">
        <v>2.9</v>
      </c>
      <c r="E561" s="3" t="n">
        <f aca="false">LOOKUP(C561,{0,30,60,90},{1,2,3,4})</f>
        <v>3</v>
      </c>
    </row>
    <row r="562" customFormat="false" ht="13.8" hidden="false" customHeight="false" outlineLevel="0" collapsed="false">
      <c r="A562" s="3" t="s">
        <v>14</v>
      </c>
      <c r="B562" s="3" t="n">
        <v>1981</v>
      </c>
      <c r="C562" s="4" t="n">
        <v>89.752758709987</v>
      </c>
      <c r="D562" s="4" t="n">
        <v>2.5</v>
      </c>
      <c r="E562" s="3" t="n">
        <f aca="false">LOOKUP(C562,{0,30,60,90},{1,2,3,4})</f>
        <v>3</v>
      </c>
    </row>
    <row r="563" customFormat="false" ht="13.8" hidden="false" customHeight="false" outlineLevel="0" collapsed="false">
      <c r="A563" s="3" t="s">
        <v>14</v>
      </c>
      <c r="B563" s="3" t="n">
        <v>1982</v>
      </c>
      <c r="C563" s="4" t="n">
        <v>87.2017319110256</v>
      </c>
      <c r="D563" s="4" t="n">
        <v>1.5</v>
      </c>
      <c r="E563" s="3" t="n">
        <f aca="false">LOOKUP(C563,{0,30,60,90},{1,2,3,4})</f>
        <v>3</v>
      </c>
    </row>
    <row r="564" customFormat="false" ht="13.8" hidden="false" customHeight="false" outlineLevel="0" collapsed="false">
      <c r="A564" s="3" t="s">
        <v>14</v>
      </c>
      <c r="B564" s="3" t="n">
        <v>1983</v>
      </c>
      <c r="C564" s="4" t="n">
        <v>96.4919028905489</v>
      </c>
      <c r="D564" s="4" t="n">
        <v>-0.7</v>
      </c>
      <c r="E564" s="3" t="n">
        <f aca="false">LOOKUP(C564,{0,30,60,90},{1,2,3,4})</f>
        <v>4</v>
      </c>
    </row>
    <row r="565" customFormat="false" ht="13.8" hidden="false" customHeight="false" outlineLevel="0" collapsed="false">
      <c r="A565" s="3" t="s">
        <v>14</v>
      </c>
      <c r="B565" s="3" t="n">
        <v>1984</v>
      </c>
      <c r="C565" s="4" t="n">
        <v>101.60412646234</v>
      </c>
      <c r="D565" s="4" t="n">
        <v>3.2</v>
      </c>
      <c r="E565" s="3" t="n">
        <f aca="false">LOOKUP(C565,{0,30,60,90},{1,2,3,4})</f>
        <v>4</v>
      </c>
    </row>
    <row r="566" customFormat="false" ht="13.8" hidden="false" customHeight="false" outlineLevel="0" collapsed="false">
      <c r="A566" s="3" t="s">
        <v>14</v>
      </c>
      <c r="B566" s="3" t="n">
        <v>1985</v>
      </c>
      <c r="C566" s="4" t="n">
        <v>102.963176069486</v>
      </c>
      <c r="D566" s="4" t="n">
        <v>1.9</v>
      </c>
      <c r="E566" s="3" t="n">
        <f aca="false">LOOKUP(C566,{0,30,60,90},{1,2,3,4})</f>
        <v>4</v>
      </c>
    </row>
    <row r="567" customFormat="false" ht="13.8" hidden="false" customHeight="false" outlineLevel="0" collapsed="false">
      <c r="A567" s="3" t="s">
        <v>14</v>
      </c>
      <c r="B567" s="3" t="n">
        <v>1986</v>
      </c>
      <c r="C567" s="4" t="n">
        <v>109.678571315794</v>
      </c>
      <c r="D567" s="4" t="n">
        <v>0.4</v>
      </c>
      <c r="E567" s="3" t="n">
        <f aca="false">LOOKUP(C567,{0,30,60,90},{1,2,3,4})</f>
        <v>4</v>
      </c>
    </row>
    <row r="568" customFormat="false" ht="13.8" hidden="false" customHeight="false" outlineLevel="0" collapsed="false">
      <c r="A568" s="3" t="s">
        <v>14</v>
      </c>
      <c r="B568" s="3" t="n">
        <v>1987</v>
      </c>
      <c r="C568" s="4" t="n">
        <v>112.430132889981</v>
      </c>
      <c r="D568" s="4" t="n">
        <v>3.6</v>
      </c>
      <c r="E568" s="3" t="n">
        <f aca="false">LOOKUP(C568,{0,30,60,90},{1,2,3,4})</f>
        <v>4</v>
      </c>
    </row>
    <row r="569" customFormat="false" ht="13.8" hidden="false" customHeight="false" outlineLevel="0" collapsed="false">
      <c r="A569" s="3" t="s">
        <v>14</v>
      </c>
      <c r="B569" s="3" t="n">
        <v>1988</v>
      </c>
      <c r="C569" s="4" t="n">
        <v>108.334249118853</v>
      </c>
      <c r="D569" s="4" t="n">
        <v>3</v>
      </c>
      <c r="E569" s="3" t="n">
        <f aca="false">LOOKUP(C569,{0,30,60,90},{1,2,3,4})</f>
        <v>4</v>
      </c>
    </row>
    <row r="570" customFormat="false" ht="13.8" hidden="false" customHeight="false" outlineLevel="0" collapsed="false">
      <c r="A570" s="3" t="s">
        <v>14</v>
      </c>
      <c r="B570" s="3" t="n">
        <v>1989</v>
      </c>
      <c r="C570" s="4" t="n">
        <v>97.6786350906523</v>
      </c>
      <c r="D570" s="4" t="n">
        <v>5.6</v>
      </c>
      <c r="E570" s="3" t="n">
        <f aca="false">LOOKUP(C570,{0,30,60,90},{1,2,3,4})</f>
        <v>4</v>
      </c>
    </row>
    <row r="571" customFormat="false" ht="13.8" hidden="false" customHeight="false" outlineLevel="0" collapsed="false">
      <c r="A571" s="3" t="s">
        <v>14</v>
      </c>
      <c r="B571" s="3" t="n">
        <v>1990</v>
      </c>
      <c r="C571" s="4" t="n">
        <v>87.7093696651545</v>
      </c>
      <c r="D571" s="4" t="n">
        <v>7.7</v>
      </c>
      <c r="E571" s="3" t="n">
        <f aca="false">LOOKUP(C571,{0,30,60,90},{1,2,3,4})</f>
        <v>3</v>
      </c>
    </row>
    <row r="572" customFormat="false" ht="13.8" hidden="false" customHeight="false" outlineLevel="0" collapsed="false">
      <c r="A572" s="3" t="s">
        <v>14</v>
      </c>
      <c r="B572" s="3" t="n">
        <v>1991</v>
      </c>
      <c r="C572" s="4" t="n">
        <v>85.5213568914452</v>
      </c>
      <c r="D572" s="4" t="n">
        <v>1.6</v>
      </c>
      <c r="E572" s="3" t="n">
        <f aca="false">LOOKUP(C572,{0,30,60,90},{1,2,3,4})</f>
        <v>3</v>
      </c>
    </row>
    <row r="573" customFormat="false" ht="13.8" hidden="false" customHeight="false" outlineLevel="0" collapsed="false">
      <c r="A573" s="3" t="s">
        <v>14</v>
      </c>
      <c r="B573" s="3" t="n">
        <v>1992</v>
      </c>
      <c r="C573" s="4" t="n">
        <v>83.5548723955984</v>
      </c>
      <c r="D573" s="4" t="n">
        <v>3.6</v>
      </c>
      <c r="E573" s="3" t="n">
        <f aca="false">LOOKUP(C573,{0,30,60,90},{1,2,3,4})</f>
        <v>3</v>
      </c>
    </row>
    <row r="574" customFormat="false" ht="13.8" hidden="false" customHeight="false" outlineLevel="0" collapsed="false">
      <c r="A574" s="3" t="s">
        <v>14</v>
      </c>
      <c r="B574" s="3" t="n">
        <v>1993</v>
      </c>
      <c r="C574" s="4" t="n">
        <v>83.2707730987993</v>
      </c>
      <c r="D574" s="4" t="n">
        <v>2.3</v>
      </c>
      <c r="E574" s="3" t="n">
        <f aca="false">LOOKUP(C574,{0,30,60,90},{1,2,3,4})</f>
        <v>3</v>
      </c>
    </row>
    <row r="575" customFormat="false" ht="13.8" hidden="false" customHeight="false" outlineLevel="0" collapsed="false">
      <c r="A575" s="3" t="s">
        <v>14</v>
      </c>
      <c r="B575" s="3" t="n">
        <v>1994</v>
      </c>
      <c r="C575" s="4" t="n">
        <v>79.8014970554409</v>
      </c>
      <c r="D575" s="4" t="n">
        <v>5.9</v>
      </c>
      <c r="E575" s="3" t="n">
        <f aca="false">LOOKUP(C575,{0,30,60,90},{1,2,3,4})</f>
        <v>3</v>
      </c>
    </row>
    <row r="576" customFormat="false" ht="13.8" hidden="false" customHeight="false" outlineLevel="0" collapsed="false">
      <c r="A576" s="3" t="s">
        <v>14</v>
      </c>
      <c r="B576" s="3" t="n">
        <v>1995</v>
      </c>
      <c r="C576" s="4" t="n">
        <v>72.9536573293796</v>
      </c>
      <c r="D576" s="4" t="n">
        <v>9.6</v>
      </c>
      <c r="E576" s="3" t="n">
        <f aca="false">LOOKUP(C576,{0,30,60,90},{1,2,3,4})</f>
        <v>3</v>
      </c>
    </row>
    <row r="577" customFormat="false" ht="13.8" hidden="false" customHeight="false" outlineLevel="0" collapsed="false">
      <c r="A577" s="3" t="s">
        <v>14</v>
      </c>
      <c r="B577" s="3" t="n">
        <v>1996</v>
      </c>
      <c r="C577" s="4" t="n">
        <v>65.5486447104508</v>
      </c>
      <c r="D577" s="4" t="n">
        <v>8.1</v>
      </c>
      <c r="E577" s="3" t="n">
        <f aca="false">LOOKUP(C577,{0,30,60,90},{1,2,3,4})</f>
        <v>3</v>
      </c>
    </row>
    <row r="578" customFormat="false" ht="13.8" hidden="false" customHeight="false" outlineLevel="0" collapsed="false">
      <c r="A578" s="3" t="s">
        <v>14</v>
      </c>
      <c r="B578" s="3" t="n">
        <v>1997</v>
      </c>
      <c r="C578" s="4" t="n">
        <v>58.165691493955</v>
      </c>
      <c r="D578" s="4" t="n">
        <v>11.5</v>
      </c>
      <c r="E578" s="3" t="n">
        <f aca="false">LOOKUP(C578,{0,30,60,90},{1,2,3,4})</f>
        <v>2</v>
      </c>
    </row>
    <row r="579" customFormat="false" ht="13.8" hidden="false" customHeight="false" outlineLevel="0" collapsed="false">
      <c r="A579" s="3" t="s">
        <v>14</v>
      </c>
      <c r="B579" s="3" t="n">
        <v>1998</v>
      </c>
      <c r="C579" s="4" t="n">
        <v>48.7628763373456</v>
      </c>
      <c r="D579" s="4" t="n">
        <v>8.4</v>
      </c>
      <c r="E579" s="3" t="n">
        <f aca="false">LOOKUP(C579,{0,30,60,90},{1,2,3,4})</f>
        <v>2</v>
      </c>
    </row>
    <row r="580" customFormat="false" ht="13.8" hidden="false" customHeight="false" outlineLevel="0" collapsed="false">
      <c r="A580" s="3" t="s">
        <v>14</v>
      </c>
      <c r="B580" s="3" t="n">
        <v>1999</v>
      </c>
      <c r="C580" s="4" t="n">
        <v>43.9785064844018</v>
      </c>
      <c r="D580" s="4" t="n">
        <v>10.7</v>
      </c>
      <c r="E580" s="3" t="n">
        <f aca="false">LOOKUP(C580,{0,30,60,90},{1,2,3,4})</f>
        <v>2</v>
      </c>
    </row>
    <row r="581" customFormat="false" ht="13.8" hidden="false" customHeight="false" outlineLevel="0" collapsed="false">
      <c r="A581" s="3" t="s">
        <v>14</v>
      </c>
      <c r="B581" s="3" t="n">
        <v>2000</v>
      </c>
      <c r="C581" s="4" t="n">
        <v>34.8296542110365</v>
      </c>
      <c r="D581" s="4" t="n">
        <v>9.4</v>
      </c>
      <c r="E581" s="3" t="n">
        <f aca="false">LOOKUP(C581,{0,30,60,90},{1,2,3,4})</f>
        <v>2</v>
      </c>
    </row>
    <row r="582" customFormat="false" ht="13.8" hidden="false" customHeight="false" outlineLevel="0" collapsed="false">
      <c r="A582" s="3" t="s">
        <v>14</v>
      </c>
      <c r="B582" s="3" t="n">
        <v>2001</v>
      </c>
      <c r="C582" s="4" t="n">
        <v>30.9440061610583</v>
      </c>
      <c r="D582" s="4" t="n">
        <v>5.7</v>
      </c>
      <c r="E582" s="3" t="n">
        <f aca="false">LOOKUP(C582,{0,30,60,90},{1,2,3,4})</f>
        <v>2</v>
      </c>
    </row>
    <row r="583" customFormat="false" ht="13.8" hidden="false" customHeight="false" outlineLevel="0" collapsed="false">
      <c r="A583" s="3" t="s">
        <v>14</v>
      </c>
      <c r="B583" s="3" t="n">
        <v>2002</v>
      </c>
      <c r="C583" s="4" t="n">
        <v>27.9144673880316</v>
      </c>
      <c r="D583" s="4" t="n">
        <v>6.5</v>
      </c>
      <c r="E583" s="3" t="n">
        <f aca="false">LOOKUP(C583,{0,30,60,90},{1,2,3,4})</f>
        <v>1</v>
      </c>
    </row>
    <row r="584" customFormat="false" ht="13.8" hidden="false" customHeight="false" outlineLevel="0" collapsed="false">
      <c r="A584" s="3" t="s">
        <v>14</v>
      </c>
      <c r="B584" s="3" t="n">
        <v>2003</v>
      </c>
      <c r="C584" s="4" t="n">
        <v>26.9106308189293</v>
      </c>
      <c r="D584" s="4" t="n">
        <v>4.4</v>
      </c>
      <c r="E584" s="3" t="n">
        <f aca="false">LOOKUP(C584,{0,30,60,90},{1,2,3,4})</f>
        <v>1</v>
      </c>
    </row>
    <row r="585" customFormat="false" ht="13.8" hidden="false" customHeight="false" outlineLevel="0" collapsed="false">
      <c r="A585" s="3" t="s">
        <v>14</v>
      </c>
      <c r="B585" s="3" t="n">
        <v>2004</v>
      </c>
      <c r="C585" s="4" t="n">
        <v>25.3833519282964</v>
      </c>
      <c r="D585" s="4" t="n">
        <v>4.6</v>
      </c>
      <c r="E585" s="3" t="n">
        <f aca="false">LOOKUP(C585,{0,30,60,90},{1,2,3,4})</f>
        <v>1</v>
      </c>
    </row>
    <row r="586" customFormat="false" ht="13.8" hidden="false" customHeight="false" outlineLevel="0" collapsed="false">
      <c r="A586" s="3" t="s">
        <v>14</v>
      </c>
      <c r="B586" s="3" t="n">
        <v>2005</v>
      </c>
      <c r="C586" s="4" t="n">
        <v>23.5559104674034</v>
      </c>
      <c r="D586" s="4" t="n">
        <v>6.2</v>
      </c>
      <c r="E586" s="3" t="n">
        <f aca="false">LOOKUP(C586,{0,30,60,90},{1,2,3,4})</f>
        <v>1</v>
      </c>
    </row>
    <row r="587" customFormat="false" ht="13.8" hidden="false" customHeight="false" outlineLevel="0" collapsed="false">
      <c r="A587" s="3" t="s">
        <v>14</v>
      </c>
      <c r="B587" s="3" t="n">
        <v>2006</v>
      </c>
      <c r="C587" s="4" t="n">
        <v>20.3197610884445</v>
      </c>
      <c r="D587" s="4" t="n">
        <v>5.4</v>
      </c>
      <c r="E587" s="3" t="n">
        <f aca="false">LOOKUP(C587,{0,30,60,90},{1,2,3,4})</f>
        <v>1</v>
      </c>
    </row>
    <row r="588" customFormat="false" ht="13.8" hidden="false" customHeight="false" outlineLevel="0" collapsed="false">
      <c r="A588" s="3" t="s">
        <v>14</v>
      </c>
      <c r="B588" s="3" t="n">
        <v>2007</v>
      </c>
      <c r="C588" s="4" t="n">
        <v>19.7938425892705</v>
      </c>
      <c r="D588" s="4" t="n">
        <v>6</v>
      </c>
      <c r="E588" s="3" t="n">
        <f aca="false">LOOKUP(C588,{0,30,60,90},{1,2,3,4})</f>
        <v>1</v>
      </c>
    </row>
    <row r="589" customFormat="false" ht="13.8" hidden="false" customHeight="false" outlineLevel="0" collapsed="false">
      <c r="A589" s="3" t="s">
        <v>14</v>
      </c>
      <c r="B589" s="3" t="n">
        <v>2008</v>
      </c>
      <c r="C589" s="4" t="n">
        <v>27.7191815575867</v>
      </c>
      <c r="D589" s="4" t="n">
        <v>-3</v>
      </c>
      <c r="E589" s="3" t="n">
        <f aca="false">LOOKUP(C589,{0,30,60,90},{1,2,3,4})</f>
        <v>1</v>
      </c>
    </row>
    <row r="590" customFormat="false" ht="13.8" hidden="false" customHeight="false" outlineLevel="0" collapsed="false">
      <c r="A590" s="3" t="s">
        <v>14</v>
      </c>
      <c r="B590" s="3" t="n">
        <v>2009</v>
      </c>
      <c r="C590" s="4" t="n">
        <v>44.3713662790698</v>
      </c>
      <c r="D590" s="4" t="n">
        <v>-7.5</v>
      </c>
      <c r="E590" s="3" t="n">
        <f aca="false">LOOKUP(C590,{0,30,60,90},{1,2,3,4})</f>
        <v>2</v>
      </c>
    </row>
    <row r="591" customFormat="false" ht="13.8" hidden="false" customHeight="false" outlineLevel="0" collapsed="false">
      <c r="A591" s="3" t="s">
        <v>15</v>
      </c>
      <c r="B591" s="3" t="n">
        <v>1951</v>
      </c>
      <c r="C591" s="4" t="n">
        <v>26.5700708162505</v>
      </c>
      <c r="D591" s="4" t="n">
        <v>7.46558193953575</v>
      </c>
      <c r="E591" s="3" t="n">
        <f aca="false">LOOKUP(C591,{0,30,60,90},{1,2,3,4})</f>
        <v>1</v>
      </c>
    </row>
    <row r="592" customFormat="false" ht="13.8" hidden="false" customHeight="false" outlineLevel="0" collapsed="false">
      <c r="A592" s="3" t="s">
        <v>15</v>
      </c>
      <c r="B592" s="3" t="n">
        <v>1952</v>
      </c>
      <c r="C592" s="4" t="n">
        <v>26.8738115816768</v>
      </c>
      <c r="D592" s="4" t="n">
        <v>7.4851076312108</v>
      </c>
      <c r="E592" s="3" t="n">
        <f aca="false">LOOKUP(C592,{0,30,60,90},{1,2,3,4})</f>
        <v>1</v>
      </c>
    </row>
    <row r="593" customFormat="false" ht="13.8" hidden="false" customHeight="false" outlineLevel="0" collapsed="false">
      <c r="A593" s="3" t="s">
        <v>15</v>
      </c>
      <c r="B593" s="3" t="n">
        <v>1953</v>
      </c>
      <c r="C593" s="4" t="n">
        <v>26.7213755373193</v>
      </c>
      <c r="D593" s="4" t="n">
        <v>7.21472019145486</v>
      </c>
      <c r="E593" s="3" t="n">
        <f aca="false">LOOKUP(C593,{0,30,60,90},{1,2,3,4})</f>
        <v>1</v>
      </c>
    </row>
    <row r="594" customFormat="false" ht="13.8" hidden="false" customHeight="false" outlineLevel="0" collapsed="false">
      <c r="A594" s="3" t="s">
        <v>15</v>
      </c>
      <c r="B594" s="3" t="n">
        <v>1954</v>
      </c>
      <c r="C594" s="4" t="n">
        <v>28.6489658207423</v>
      </c>
      <c r="D594" s="4" t="n">
        <v>5.18679511278195</v>
      </c>
      <c r="E594" s="3" t="n">
        <f aca="false">LOOKUP(C594,{0,30,60,90},{1,2,3,4})</f>
        <v>1</v>
      </c>
    </row>
    <row r="595" customFormat="false" ht="13.8" hidden="false" customHeight="false" outlineLevel="0" collapsed="false">
      <c r="A595" s="3" t="s">
        <v>15</v>
      </c>
      <c r="B595" s="3" t="n">
        <v>1955</v>
      </c>
      <c r="C595" s="4" t="n">
        <v>28.3222458754657</v>
      </c>
      <c r="D595" s="4" t="n">
        <v>5.8194188492396</v>
      </c>
      <c r="E595" s="3" t="n">
        <f aca="false">LOOKUP(C595,{0,30,60,90},{1,2,3,4})</f>
        <v>1</v>
      </c>
    </row>
    <row r="596" customFormat="false" ht="13.8" hidden="false" customHeight="false" outlineLevel="0" collapsed="false">
      <c r="A596" s="3" t="s">
        <v>15</v>
      </c>
      <c r="B596" s="3" t="n">
        <v>1956</v>
      </c>
      <c r="C596" s="4" t="n">
        <v>27.9645476772616</v>
      </c>
      <c r="D596" s="4" t="n">
        <v>4.53408036448553</v>
      </c>
      <c r="E596" s="3" t="n">
        <f aca="false">LOOKUP(C596,{0,30,60,90},{1,2,3,4})</f>
        <v>1</v>
      </c>
    </row>
    <row r="597" customFormat="false" ht="13.8" hidden="false" customHeight="false" outlineLevel="0" collapsed="false">
      <c r="A597" s="3" t="s">
        <v>15</v>
      </c>
      <c r="B597" s="3" t="n">
        <v>1957</v>
      </c>
      <c r="C597" s="4" t="n">
        <v>27.5308852832337</v>
      </c>
      <c r="D597" s="4" t="n">
        <v>5.90368491243127</v>
      </c>
      <c r="E597" s="3" t="n">
        <f aca="false">LOOKUP(C597,{0,30,60,90},{1,2,3,4})</f>
        <v>1</v>
      </c>
    </row>
    <row r="598" customFormat="false" ht="13.8" hidden="false" customHeight="false" outlineLevel="0" collapsed="false">
      <c r="A598" s="3" t="s">
        <v>15</v>
      </c>
      <c r="B598" s="3" t="n">
        <v>1958</v>
      </c>
      <c r="C598" s="4" t="n">
        <v>27.0056197646061</v>
      </c>
      <c r="D598" s="4" t="n">
        <v>5.34695628684474</v>
      </c>
      <c r="E598" s="3" t="n">
        <f aca="false">LOOKUP(C598,{0,30,60,90},{1,2,3,4})</f>
        <v>1</v>
      </c>
    </row>
    <row r="599" customFormat="false" ht="13.8" hidden="false" customHeight="false" outlineLevel="0" collapsed="false">
      <c r="A599" s="3" t="s">
        <v>15</v>
      </c>
      <c r="B599" s="3" t="n">
        <v>1959</v>
      </c>
      <c r="C599" s="4" t="n">
        <v>26.6992860352489</v>
      </c>
      <c r="D599" s="4" t="n">
        <v>6.22756342574438</v>
      </c>
      <c r="E599" s="3" t="n">
        <f aca="false">LOOKUP(C599,{0,30,60,90},{1,2,3,4})</f>
        <v>1</v>
      </c>
    </row>
    <row r="600" customFormat="false" ht="13.8" hidden="false" customHeight="false" outlineLevel="0" collapsed="false">
      <c r="A600" s="3" t="s">
        <v>15</v>
      </c>
      <c r="B600" s="3" t="n">
        <v>1960</v>
      </c>
      <c r="C600" s="4" t="n">
        <v>24.6977205153617</v>
      </c>
      <c r="D600" s="4" t="n">
        <v>5.42194549656203</v>
      </c>
      <c r="E600" s="3" t="n">
        <f aca="false">LOOKUP(C600,{0,30,60,90},{1,2,3,4})</f>
        <v>1</v>
      </c>
    </row>
    <row r="601" customFormat="false" ht="13.8" hidden="false" customHeight="false" outlineLevel="0" collapsed="false">
      <c r="A601" s="3" t="s">
        <v>15</v>
      </c>
      <c r="B601" s="3" t="n">
        <v>1961</v>
      </c>
      <c r="C601" s="4" t="n">
        <v>21.7431228206122</v>
      </c>
      <c r="D601" s="4" t="n">
        <v>8.42175088642034</v>
      </c>
      <c r="E601" s="3" t="n">
        <f aca="false">LOOKUP(C601,{0,30,60,90},{1,2,3,4})</f>
        <v>1</v>
      </c>
    </row>
    <row r="602" customFormat="false" ht="13.8" hidden="false" customHeight="false" outlineLevel="0" collapsed="false">
      <c r="A602" s="3" t="s">
        <v>15</v>
      </c>
      <c r="B602" s="3" t="n">
        <v>1962</v>
      </c>
      <c r="C602" s="4" t="n">
        <v>20.759707566039</v>
      </c>
      <c r="D602" s="4" t="n">
        <v>7.79708812641309</v>
      </c>
      <c r="E602" s="3" t="n">
        <f aca="false">LOOKUP(C602,{0,30,60,90},{1,2,3,4})</f>
        <v>1</v>
      </c>
    </row>
    <row r="603" customFormat="false" ht="13.8" hidden="false" customHeight="false" outlineLevel="0" collapsed="false">
      <c r="A603" s="3" t="s">
        <v>15</v>
      </c>
      <c r="B603" s="3" t="n">
        <v>1963</v>
      </c>
      <c r="C603" s="4" t="n">
        <v>18.2679512268553</v>
      </c>
      <c r="D603" s="4" t="n">
        <v>7.12306034606942</v>
      </c>
      <c r="E603" s="3" t="n">
        <f aca="false">LOOKUP(C603,{0,30,60,90},{1,2,3,4})</f>
        <v>1</v>
      </c>
    </row>
    <row r="604" customFormat="false" ht="13.8" hidden="false" customHeight="false" outlineLevel="0" collapsed="false">
      <c r="A604" s="3" t="s">
        <v>15</v>
      </c>
      <c r="B604" s="3" t="n">
        <v>1964</v>
      </c>
      <c r="C604" s="4" t="n">
        <v>17.9521452145215</v>
      </c>
      <c r="D604" s="4" t="n">
        <v>3.90267386007284</v>
      </c>
      <c r="E604" s="3" t="n">
        <f aca="false">LOOKUP(C604,{0,30,60,90},{1,2,3,4})</f>
        <v>1</v>
      </c>
    </row>
    <row r="605" customFormat="false" ht="13.8" hidden="false" customHeight="false" outlineLevel="0" collapsed="false">
      <c r="A605" s="3" t="s">
        <v>15</v>
      </c>
      <c r="B605" s="3" t="n">
        <v>1965</v>
      </c>
      <c r="C605" s="4" t="n">
        <v>17.8626929761783</v>
      </c>
      <c r="D605" s="4" t="n">
        <v>2.24857829903218</v>
      </c>
      <c r="E605" s="3" t="n">
        <f aca="false">LOOKUP(C605,{0,30,60,90},{1,2,3,4})</f>
        <v>1</v>
      </c>
    </row>
    <row r="606" customFormat="false" ht="13.8" hidden="false" customHeight="false" outlineLevel="0" collapsed="false">
      <c r="A606" s="3" t="s">
        <v>15</v>
      </c>
      <c r="B606" s="3" t="n">
        <v>1966</v>
      </c>
      <c r="C606" s="4" t="n">
        <v>16.6599713776394</v>
      </c>
      <c r="D606" s="4" t="n">
        <v>5.21973570958432</v>
      </c>
      <c r="E606" s="3" t="n">
        <f aca="false">LOOKUP(C606,{0,30,60,90},{1,2,3,4})</f>
        <v>1</v>
      </c>
    </row>
    <row r="607" customFormat="false" ht="13.8" hidden="false" customHeight="false" outlineLevel="0" collapsed="false">
      <c r="A607" s="3" t="s">
        <v>15</v>
      </c>
      <c r="B607" s="3" t="n">
        <v>1967</v>
      </c>
      <c r="C607" s="4" t="n">
        <v>14.2633451957295</v>
      </c>
      <c r="D607" s="4" t="n">
        <v>7.11988047319909</v>
      </c>
      <c r="E607" s="3" t="n">
        <f aca="false">LOOKUP(C607,{0,30,60,90},{1,2,3,4})</f>
        <v>1</v>
      </c>
    </row>
    <row r="608" customFormat="false" ht="13.8" hidden="false" customHeight="false" outlineLevel="0" collapsed="false">
      <c r="A608" s="3" t="s">
        <v>15</v>
      </c>
      <c r="B608" s="3" t="n">
        <v>1968</v>
      </c>
      <c r="C608" s="4" t="n">
        <v>16.0459770114943</v>
      </c>
      <c r="D608" s="4" t="n">
        <v>8.36193265533474</v>
      </c>
      <c r="E608" s="3" t="n">
        <f aca="false">LOOKUP(C608,{0,30,60,90},{1,2,3,4})</f>
        <v>1</v>
      </c>
    </row>
    <row r="609" customFormat="false" ht="13.8" hidden="false" customHeight="false" outlineLevel="0" collapsed="false">
      <c r="A609" s="3" t="s">
        <v>15</v>
      </c>
      <c r="B609" s="3" t="n">
        <v>1969</v>
      </c>
      <c r="C609" s="4" t="n">
        <v>15.9934235976789</v>
      </c>
      <c r="D609" s="4" t="n">
        <v>5.71837782042939</v>
      </c>
      <c r="E609" s="3" t="n">
        <f aca="false">LOOKUP(C609,{0,30,60,90},{1,2,3,4})</f>
        <v>1</v>
      </c>
    </row>
    <row r="610" customFormat="false" ht="13.8" hidden="false" customHeight="false" outlineLevel="0" collapsed="false">
      <c r="A610" s="3" t="s">
        <v>15</v>
      </c>
      <c r="B610" s="3" t="n">
        <v>1970</v>
      </c>
      <c r="C610" s="4" t="n">
        <v>14.4022663562856</v>
      </c>
      <c r="D610" s="4" t="n">
        <v>2.24585384598794</v>
      </c>
      <c r="E610" s="3" t="n">
        <f aca="false">LOOKUP(C610,{0,30,60,90},{1,2,3,4})</f>
        <v>1</v>
      </c>
    </row>
    <row r="611" customFormat="false" ht="13.8" hidden="false" customHeight="false" outlineLevel="0" collapsed="false">
      <c r="A611" s="3" t="s">
        <v>15</v>
      </c>
      <c r="B611" s="3" t="n">
        <v>1971</v>
      </c>
      <c r="C611" s="4" t="n">
        <v>16.3769757384699</v>
      </c>
      <c r="D611" s="4" t="n">
        <v>1.89432144596611</v>
      </c>
      <c r="E611" s="3" t="n">
        <f aca="false">LOOKUP(C611,{0,30,60,90},{1,2,3,4})</f>
        <v>1</v>
      </c>
    </row>
    <row r="612" customFormat="false" ht="13.8" hidden="false" customHeight="false" outlineLevel="0" collapsed="false">
      <c r="A612" s="3" t="s">
        <v>15</v>
      </c>
      <c r="B612" s="3" t="n">
        <v>1972</v>
      </c>
      <c r="C612" s="4" t="n">
        <v>18.6433600775778</v>
      </c>
      <c r="D612" s="4" t="n">
        <v>2.92593882025274</v>
      </c>
      <c r="E612" s="3" t="n">
        <f aca="false">LOOKUP(C612,{0,30,60,90},{1,2,3,4})</f>
        <v>1</v>
      </c>
    </row>
    <row r="613" customFormat="false" ht="13.8" hidden="false" customHeight="false" outlineLevel="0" collapsed="false">
      <c r="A613" s="3" t="s">
        <v>15</v>
      </c>
      <c r="B613" s="3" t="n">
        <v>1973</v>
      </c>
      <c r="C613" s="4" t="n">
        <v>20.1985997393275</v>
      </c>
      <c r="D613" s="4" t="n">
        <v>6.54193475251996</v>
      </c>
      <c r="E613" s="3" t="n">
        <f aca="false">LOOKUP(C613,{0,30,60,90},{1,2,3,4})</f>
        <v>1</v>
      </c>
    </row>
    <row r="614" customFormat="false" ht="13.8" hidden="false" customHeight="false" outlineLevel="0" collapsed="false">
      <c r="A614" s="3" t="s">
        <v>15</v>
      </c>
      <c r="B614" s="3" t="n">
        <v>1974</v>
      </c>
      <c r="C614" s="4" t="n">
        <v>22.6748078607267</v>
      </c>
      <c r="D614" s="4" t="n">
        <v>4.68961564269204</v>
      </c>
      <c r="E614" s="3" t="n">
        <f aca="false">LOOKUP(C614,{0,30,60,90},{1,2,3,4})</f>
        <v>1</v>
      </c>
    </row>
    <row r="615" customFormat="false" ht="13.8" hidden="false" customHeight="false" outlineLevel="0" collapsed="false">
      <c r="A615" s="3" t="s">
        <v>15</v>
      </c>
      <c r="B615" s="3" t="n">
        <v>1975</v>
      </c>
      <c r="C615" s="4" t="n">
        <v>27.6369806501603</v>
      </c>
      <c r="D615" s="4" t="n">
        <v>-2.14641662841781</v>
      </c>
      <c r="E615" s="3" t="n">
        <f aca="false">LOOKUP(C615,{0,30,60,90},{1,2,3,4})</f>
        <v>1</v>
      </c>
    </row>
    <row r="616" customFormat="false" ht="13.8" hidden="false" customHeight="false" outlineLevel="0" collapsed="false">
      <c r="A616" s="3" t="s">
        <v>15</v>
      </c>
      <c r="B616" s="3" t="n">
        <v>1976</v>
      </c>
      <c r="C616" s="4" t="n">
        <v>29.992172412611</v>
      </c>
      <c r="D616" s="4" t="n">
        <v>6.49824272212227</v>
      </c>
      <c r="E616" s="3" t="n">
        <f aca="false">LOOKUP(C616,{0,30,60,90},{1,2,3,4})</f>
        <v>1</v>
      </c>
    </row>
    <row r="617" customFormat="false" ht="13.8" hidden="false" customHeight="false" outlineLevel="0" collapsed="false">
      <c r="A617" s="3" t="s">
        <v>15</v>
      </c>
      <c r="B617" s="3" t="n">
        <v>1977</v>
      </c>
      <c r="C617" s="4" t="n">
        <v>32.7933728055531</v>
      </c>
      <c r="D617" s="4" t="n">
        <v>2.88971697415756</v>
      </c>
      <c r="E617" s="3" t="n">
        <f aca="false">LOOKUP(C617,{0,30,60,90},{1,2,3,4})</f>
        <v>2</v>
      </c>
    </row>
    <row r="618" customFormat="false" ht="13.8" hidden="false" customHeight="false" outlineLevel="0" collapsed="false">
      <c r="A618" s="3" t="s">
        <v>15</v>
      </c>
      <c r="B618" s="3" t="n">
        <v>1978</v>
      </c>
      <c r="C618" s="4" t="n">
        <v>46.6471860347054</v>
      </c>
      <c r="D618" s="4" t="n">
        <v>3.72813052278829</v>
      </c>
      <c r="E618" s="3" t="n">
        <f aca="false">LOOKUP(C618,{0,30,60,90},{1,2,3,4})</f>
        <v>2</v>
      </c>
    </row>
    <row r="619" customFormat="false" ht="13.8" hidden="false" customHeight="false" outlineLevel="0" collapsed="false">
      <c r="A619" s="3" t="s">
        <v>15</v>
      </c>
      <c r="B619" s="3" t="n">
        <v>1979</v>
      </c>
      <c r="C619" s="4" t="n">
        <v>45.7606465691847</v>
      </c>
      <c r="D619" s="4" t="n">
        <v>5.67285782925124</v>
      </c>
      <c r="E619" s="3" t="n">
        <f aca="false">LOOKUP(C619,{0,30,60,90},{1,2,3,4})</f>
        <v>2</v>
      </c>
    </row>
    <row r="620" customFormat="false" ht="13.8" hidden="false" customHeight="false" outlineLevel="0" collapsed="false">
      <c r="A620" s="3" t="s">
        <v>15</v>
      </c>
      <c r="B620" s="3" t="n">
        <v>1980</v>
      </c>
      <c r="C620" s="4" t="n">
        <v>45.6256048450036</v>
      </c>
      <c r="D620" s="4" t="n">
        <v>-1.414</v>
      </c>
      <c r="E620" s="3" t="n">
        <f aca="false">LOOKUP(C620,{0,30,60,90},{1,2,3,4})</f>
        <v>2</v>
      </c>
    </row>
    <row r="621" customFormat="false" ht="13.8" hidden="false" customHeight="false" outlineLevel="0" collapsed="false">
      <c r="A621" s="3" t="s">
        <v>15</v>
      </c>
      <c r="B621" s="3" t="n">
        <v>1981</v>
      </c>
      <c r="C621" s="4" t="n">
        <v>52.8589272083825</v>
      </c>
      <c r="D621" s="4" t="n">
        <v>0.781</v>
      </c>
      <c r="E621" s="3" t="n">
        <f aca="false">LOOKUP(C621,{0,30,60,90},{1,2,3,4})</f>
        <v>2</v>
      </c>
    </row>
    <row r="622" customFormat="false" ht="13.8" hidden="false" customHeight="false" outlineLevel="0" collapsed="false">
      <c r="A622" s="3" t="s">
        <v>15</v>
      </c>
      <c r="B622" s="3" t="n">
        <v>1982</v>
      </c>
      <c r="C622" s="4" t="n">
        <v>58.4786750426646</v>
      </c>
      <c r="D622" s="4" t="n">
        <v>0.668</v>
      </c>
      <c r="E622" s="3" t="n">
        <f aca="false">LOOKUP(C622,{0,30,60,90},{1,2,3,4})</f>
        <v>2</v>
      </c>
    </row>
    <row r="623" customFormat="false" ht="13.8" hidden="false" customHeight="false" outlineLevel="0" collapsed="false">
      <c r="A623" s="3" t="s">
        <v>15</v>
      </c>
      <c r="B623" s="3" t="n">
        <v>1983</v>
      </c>
      <c r="C623" s="4" t="n">
        <v>64.3068582425684</v>
      </c>
      <c r="D623" s="4" t="n">
        <v>0.913</v>
      </c>
      <c r="E623" s="3" t="n">
        <f aca="false">LOOKUP(C623,{0,30,60,90},{1,2,3,4})</f>
        <v>3</v>
      </c>
    </row>
    <row r="624" customFormat="false" ht="13.8" hidden="false" customHeight="false" outlineLevel="0" collapsed="false">
      <c r="A624" s="3" t="s">
        <v>15</v>
      </c>
      <c r="B624" s="3" t="n">
        <v>1984</v>
      </c>
      <c r="C624" s="4" t="n">
        <v>66.4556456169265</v>
      </c>
      <c r="D624" s="4" t="n">
        <v>3.226</v>
      </c>
      <c r="E624" s="3" t="n">
        <f aca="false">LOOKUP(C624,{0,30,60,90},{1,2,3,4})</f>
        <v>3</v>
      </c>
    </row>
    <row r="625" customFormat="false" ht="13.8" hidden="false" customHeight="false" outlineLevel="0" collapsed="false">
      <c r="A625" s="3" t="s">
        <v>15</v>
      </c>
      <c r="B625" s="3" t="n">
        <v>1985</v>
      </c>
      <c r="C625" s="4" t="n">
        <v>61.9725457141383</v>
      </c>
      <c r="D625" s="4" t="n">
        <v>2.798</v>
      </c>
      <c r="E625" s="3" t="n">
        <f aca="false">LOOKUP(C625,{0,30,60,90},{1,2,3,4})</f>
        <v>3</v>
      </c>
    </row>
    <row r="626" customFormat="false" ht="13.8" hidden="false" customHeight="false" outlineLevel="0" collapsed="false">
      <c r="A626" s="3" t="s">
        <v>15</v>
      </c>
      <c r="B626" s="3" t="n">
        <v>1986</v>
      </c>
      <c r="C626" s="4" t="n">
        <v>67.1018992978973</v>
      </c>
      <c r="D626" s="4" t="n">
        <v>2.86</v>
      </c>
      <c r="E626" s="3" t="n">
        <f aca="false">LOOKUP(C626,{0,30,60,90},{1,2,3,4})</f>
        <v>3</v>
      </c>
    </row>
    <row r="627" customFormat="false" ht="13.8" hidden="false" customHeight="false" outlineLevel="0" collapsed="false">
      <c r="A627" s="3" t="s">
        <v>15</v>
      </c>
      <c r="B627" s="3" t="n">
        <v>1987</v>
      </c>
      <c r="C627" s="4" t="n">
        <v>70.8155818410231</v>
      </c>
      <c r="D627" s="4" t="n">
        <v>3.192</v>
      </c>
      <c r="E627" s="3" t="n">
        <f aca="false">LOOKUP(C627,{0,30,60,90},{1,2,3,4})</f>
        <v>3</v>
      </c>
    </row>
    <row r="628" customFormat="false" ht="13.8" hidden="false" customHeight="false" outlineLevel="0" collapsed="false">
      <c r="A628" s="3" t="s">
        <v>15</v>
      </c>
      <c r="B628" s="3" t="n">
        <v>1988</v>
      </c>
      <c r="C628" s="4" t="n">
        <v>73.7074960652978</v>
      </c>
      <c r="D628" s="4" t="n">
        <v>4.194</v>
      </c>
      <c r="E628" s="3" t="n">
        <f aca="false">LOOKUP(C628,{0,30,60,90},{1,2,3,4})</f>
        <v>3</v>
      </c>
    </row>
    <row r="629" customFormat="false" ht="13.8" hidden="false" customHeight="false" outlineLevel="0" collapsed="false">
      <c r="A629" s="3" t="s">
        <v>15</v>
      </c>
      <c r="B629" s="3" t="n">
        <v>1989</v>
      </c>
      <c r="C629" s="4" t="n">
        <v>76.6745765827491</v>
      </c>
      <c r="D629" s="4" t="n">
        <v>3.388</v>
      </c>
      <c r="E629" s="3" t="n">
        <f aca="false">LOOKUP(C629,{0,30,60,90},{1,2,3,4})</f>
        <v>3</v>
      </c>
    </row>
    <row r="630" customFormat="false" ht="13.8" hidden="false" customHeight="false" outlineLevel="0" collapsed="false">
      <c r="A630" s="3" t="s">
        <v>15</v>
      </c>
      <c r="B630" s="3" t="n">
        <v>1990</v>
      </c>
      <c r="C630" s="4" t="n">
        <v>78.9842750391799</v>
      </c>
      <c r="D630" s="4" t="n">
        <v>2.053</v>
      </c>
      <c r="E630" s="3" t="n">
        <f aca="false">LOOKUP(C630,{0,30,60,90},{1,2,3,4})</f>
        <v>3</v>
      </c>
    </row>
    <row r="631" customFormat="false" ht="13.8" hidden="false" customHeight="false" outlineLevel="0" collapsed="false">
      <c r="A631" s="3" t="s">
        <v>15</v>
      </c>
      <c r="B631" s="3" t="n">
        <v>1991</v>
      </c>
      <c r="C631" s="4" t="n">
        <v>81.9491201888037</v>
      </c>
      <c r="D631" s="4" t="n">
        <v>1.534</v>
      </c>
      <c r="E631" s="3" t="n">
        <f aca="false">LOOKUP(C631,{0,30,60,90},{1,2,3,4})</f>
        <v>3</v>
      </c>
    </row>
    <row r="632" customFormat="false" ht="13.8" hidden="false" customHeight="false" outlineLevel="0" collapsed="false">
      <c r="A632" s="3" t="s">
        <v>15</v>
      </c>
      <c r="B632" s="3" t="n">
        <v>1992</v>
      </c>
      <c r="C632" s="4" t="n">
        <v>85.4432635479032</v>
      </c>
      <c r="D632" s="4" t="n">
        <v>0.773</v>
      </c>
      <c r="E632" s="3" t="n">
        <f aca="false">LOOKUP(C632,{0,30,60,90},{1,2,3,4})</f>
        <v>3</v>
      </c>
    </row>
    <row r="633" customFormat="false" ht="13.8" hidden="false" customHeight="false" outlineLevel="0" collapsed="false">
      <c r="A633" s="3" t="s">
        <v>15</v>
      </c>
      <c r="B633" s="3" t="n">
        <v>1993</v>
      </c>
      <c r="C633" s="4" t="n">
        <v>95.1402305432455</v>
      </c>
      <c r="D633" s="4" t="n">
        <v>-0.888</v>
      </c>
      <c r="E633" s="3" t="n">
        <f aca="false">LOOKUP(C633,{0,30,60,90},{1,2,3,4})</f>
        <v>4</v>
      </c>
    </row>
    <row r="634" customFormat="false" ht="13.8" hidden="false" customHeight="false" outlineLevel="0" collapsed="false">
      <c r="A634" s="3" t="s">
        <v>15</v>
      </c>
      <c r="B634" s="3" t="n">
        <v>1994</v>
      </c>
      <c r="C634" s="4" t="n">
        <v>104.801115635371</v>
      </c>
      <c r="D634" s="4" t="n">
        <v>2.152</v>
      </c>
      <c r="E634" s="3" t="n">
        <f aca="false">LOOKUP(C634,{0,30,60,90},{1,2,3,4})</f>
        <v>4</v>
      </c>
    </row>
    <row r="635" customFormat="false" ht="13.8" hidden="false" customHeight="false" outlineLevel="0" collapsed="false">
      <c r="A635" s="3" t="s">
        <v>15</v>
      </c>
      <c r="B635" s="3" t="n">
        <v>1995</v>
      </c>
      <c r="C635" s="4" t="n">
        <v>104.288665976122</v>
      </c>
      <c r="D635" s="4" t="n">
        <v>2.827</v>
      </c>
      <c r="E635" s="3" t="n">
        <f aca="false">LOOKUP(C635,{0,30,60,90},{1,2,3,4})</f>
        <v>4</v>
      </c>
    </row>
    <row r="636" customFormat="false" ht="13.8" hidden="false" customHeight="false" outlineLevel="0" collapsed="false">
      <c r="A636" s="3" t="s">
        <v>15</v>
      </c>
      <c r="B636" s="3" t="n">
        <v>1996</v>
      </c>
      <c r="C636" s="4" t="n">
        <v>103.77586721411</v>
      </c>
      <c r="D636" s="4" t="n">
        <v>1.095</v>
      </c>
      <c r="E636" s="3" t="n">
        <f aca="false">LOOKUP(C636,{0,30,60,90},{1,2,3,4})</f>
        <v>4</v>
      </c>
    </row>
    <row r="637" customFormat="false" ht="13.8" hidden="false" customHeight="false" outlineLevel="0" collapsed="false">
      <c r="A637" s="3" t="s">
        <v>15</v>
      </c>
      <c r="B637" s="3" t="n">
        <v>1997</v>
      </c>
      <c r="C637" s="4" t="n">
        <v>101.150834687546</v>
      </c>
      <c r="D637" s="4" t="n">
        <v>1.872</v>
      </c>
      <c r="E637" s="3" t="n">
        <f aca="false">LOOKUP(C637,{0,30,60,90},{1,2,3,4})</f>
        <v>4</v>
      </c>
    </row>
    <row r="638" customFormat="false" ht="13.8" hidden="false" customHeight="false" outlineLevel="0" collapsed="false">
      <c r="A638" s="3" t="s">
        <v>15</v>
      </c>
      <c r="B638" s="3" t="n">
        <v>1998</v>
      </c>
      <c r="C638" s="4" t="n">
        <v>99.743655266732</v>
      </c>
      <c r="D638" s="4" t="n">
        <v>1.401</v>
      </c>
      <c r="E638" s="3" t="n">
        <f aca="false">LOOKUP(C638,{0,30,60,90},{1,2,3,4})</f>
        <v>4</v>
      </c>
    </row>
    <row r="639" customFormat="false" ht="13.8" hidden="false" customHeight="false" outlineLevel="0" collapsed="false">
      <c r="A639" s="3" t="s">
        <v>15</v>
      </c>
      <c r="B639" s="3" t="n">
        <v>1999</v>
      </c>
      <c r="C639" s="4" t="n">
        <v>97.8009741901711</v>
      </c>
      <c r="D639" s="4" t="n">
        <v>1.464</v>
      </c>
      <c r="E639" s="3" t="n">
        <f aca="false">LOOKUP(C639,{0,30,60,90},{1,2,3,4})</f>
        <v>4</v>
      </c>
    </row>
    <row r="640" customFormat="false" ht="13.8" hidden="false" customHeight="false" outlineLevel="0" collapsed="false">
      <c r="A640" s="3" t="s">
        <v>15</v>
      </c>
      <c r="B640" s="3" t="n">
        <v>2000</v>
      </c>
      <c r="C640" s="4" t="n">
        <v>95.117122563095</v>
      </c>
      <c r="D640" s="4" t="n">
        <v>3.693</v>
      </c>
      <c r="E640" s="3" t="n">
        <f aca="false">LOOKUP(C640,{0,30,60,90},{1,2,3,4})</f>
        <v>4</v>
      </c>
    </row>
    <row r="641" customFormat="false" ht="13.8" hidden="false" customHeight="false" outlineLevel="0" collapsed="false">
      <c r="A641" s="3" t="s">
        <v>15</v>
      </c>
      <c r="B641" s="3" t="n">
        <v>2001</v>
      </c>
      <c r="C641" s="4" t="n">
        <v>91.7101669803388</v>
      </c>
      <c r="D641" s="4" t="n">
        <v>1.818</v>
      </c>
      <c r="E641" s="3" t="n">
        <f aca="false">LOOKUP(C641,{0,30,60,90},{1,2,3,4})</f>
        <v>4</v>
      </c>
    </row>
    <row r="642" customFormat="false" ht="13.8" hidden="false" customHeight="false" outlineLevel="0" collapsed="false">
      <c r="A642" s="3" t="s">
        <v>15</v>
      </c>
      <c r="B642" s="3" t="n">
        <v>2002</v>
      </c>
      <c r="C642" s="4" t="n">
        <v>88.2419338650278</v>
      </c>
      <c r="D642" s="4" t="n">
        <v>0.454</v>
      </c>
      <c r="E642" s="3" t="n">
        <f aca="false">LOOKUP(C642,{0,30,60,90},{1,2,3,4})</f>
        <v>3</v>
      </c>
    </row>
    <row r="643" customFormat="false" ht="13.8" hidden="false" customHeight="false" outlineLevel="0" collapsed="false">
      <c r="A643" s="3" t="s">
        <v>15</v>
      </c>
      <c r="B643" s="3" t="n">
        <v>2003</v>
      </c>
      <c r="C643" s="4" t="n">
        <v>86.6571086232074</v>
      </c>
      <c r="D643" s="4" t="n">
        <v>-0.017</v>
      </c>
      <c r="E643" s="3" t="n">
        <f aca="false">LOOKUP(C643,{0,30,60,90},{1,2,3,4})</f>
        <v>3</v>
      </c>
    </row>
    <row r="644" customFormat="false" ht="13.8" hidden="false" customHeight="false" outlineLevel="0" collapsed="false">
      <c r="A644" s="3" t="s">
        <v>15</v>
      </c>
      <c r="B644" s="3" t="n">
        <v>2004</v>
      </c>
      <c r="C644" s="4" t="n">
        <v>85.1037347380222</v>
      </c>
      <c r="D644" s="4" t="n">
        <v>1.532</v>
      </c>
      <c r="E644" s="3" t="n">
        <f aca="false">LOOKUP(C644,{0,30,60,90},{1,2,3,4})</f>
        <v>3</v>
      </c>
    </row>
    <row r="645" customFormat="false" ht="13.8" hidden="false" customHeight="false" outlineLevel="0" collapsed="false">
      <c r="A645" s="3" t="s">
        <v>15</v>
      </c>
      <c r="B645" s="3" t="n">
        <v>2005</v>
      </c>
      <c r="C645" s="4" t="n">
        <v>84.8582372611019</v>
      </c>
      <c r="D645" s="4" t="n">
        <v>0.656</v>
      </c>
      <c r="E645" s="3" t="n">
        <f aca="false">LOOKUP(C645,{0,30,60,90},{1,2,3,4})</f>
        <v>3</v>
      </c>
    </row>
    <row r="646" customFormat="false" ht="13.8" hidden="false" customHeight="false" outlineLevel="0" collapsed="false">
      <c r="A646" s="3" t="s">
        <v>15</v>
      </c>
      <c r="B646" s="3" t="n">
        <v>2006</v>
      </c>
      <c r="C646" s="4" t="n">
        <v>84.621177745762</v>
      </c>
      <c r="D646" s="4" t="n">
        <v>2.036</v>
      </c>
      <c r="E646" s="3" t="n">
        <f aca="false">LOOKUP(C646,{0,30,60,90},{1,2,3,4})</f>
        <v>3</v>
      </c>
    </row>
    <row r="647" customFormat="false" ht="13.8" hidden="false" customHeight="false" outlineLevel="0" collapsed="false">
      <c r="A647" s="3" t="s">
        <v>15</v>
      </c>
      <c r="B647" s="3" t="n">
        <v>2007</v>
      </c>
      <c r="C647" s="4" t="n">
        <v>83.4073997359087</v>
      </c>
      <c r="D647" s="4" t="n">
        <v>1.564</v>
      </c>
      <c r="E647" s="3" t="n">
        <f aca="false">LOOKUP(C647,{0,30,60,90},{1,2,3,4})</f>
        <v>3</v>
      </c>
    </row>
    <row r="648" customFormat="false" ht="13.8" hidden="false" customHeight="false" outlineLevel="0" collapsed="false">
      <c r="A648" s="3" t="s">
        <v>15</v>
      </c>
      <c r="B648" s="3" t="n">
        <v>2008</v>
      </c>
      <c r="C648" s="4" t="n">
        <v>86.2595723299242</v>
      </c>
      <c r="D648" s="4" t="n">
        <v>-1.04</v>
      </c>
      <c r="E648" s="3" t="n">
        <f aca="false">LOOKUP(C648,{0,30,60,90},{1,2,3,4})</f>
        <v>3</v>
      </c>
    </row>
    <row r="649" customFormat="false" ht="13.8" hidden="false" customHeight="false" outlineLevel="0" collapsed="false">
      <c r="A649" s="3" t="s">
        <v>15</v>
      </c>
      <c r="B649" s="3" t="n">
        <v>2009</v>
      </c>
      <c r="C649" s="4" t="n">
        <v>97.135118206495</v>
      </c>
      <c r="D649" s="4" t="n">
        <v>-5.145</v>
      </c>
      <c r="E649" s="3" t="n">
        <f aca="false">LOOKUP(C649,{0,30,60,90},{1,2,3,4})</f>
        <v>4</v>
      </c>
    </row>
    <row r="650" customFormat="false" ht="13.8" hidden="false" customHeight="false" outlineLevel="0" collapsed="false">
      <c r="A650" s="3" t="s">
        <v>16</v>
      </c>
      <c r="B650" s="3" t="n">
        <v>1956</v>
      </c>
      <c r="C650" s="4" t="n">
        <v>10.6158752732907</v>
      </c>
      <c r="D650" s="4" t="n">
        <v>6.20152665914178</v>
      </c>
      <c r="E650" s="3" t="n">
        <f aca="false">LOOKUP(C650,{0,30,60,90},{1,2,3,4})</f>
        <v>1</v>
      </c>
    </row>
    <row r="651" customFormat="false" ht="13.8" hidden="false" customHeight="false" outlineLevel="0" collapsed="false">
      <c r="A651" s="3" t="s">
        <v>16</v>
      </c>
      <c r="B651" s="3" t="n">
        <v>1957</v>
      </c>
      <c r="C651" s="4" t="n">
        <v>8.93583710157207</v>
      </c>
      <c r="D651" s="4" t="n">
        <v>7.32824619996182</v>
      </c>
      <c r="E651" s="3" t="n">
        <f aca="false">LOOKUP(C651,{0,30,60,90},{1,2,3,4})</f>
        <v>1</v>
      </c>
    </row>
    <row r="652" customFormat="false" ht="13.8" hidden="false" customHeight="false" outlineLevel="0" collapsed="false">
      <c r="A652" s="3" t="s">
        <v>16</v>
      </c>
      <c r="B652" s="3" t="n">
        <v>1958</v>
      </c>
      <c r="C652" s="4" t="n">
        <v>9.32083582503488</v>
      </c>
      <c r="D652" s="4" t="n">
        <v>6.39535957113628</v>
      </c>
      <c r="E652" s="3" t="n">
        <f aca="false">LOOKUP(C652,{0,30,60,90},{1,2,3,4})</f>
        <v>1</v>
      </c>
    </row>
    <row r="653" customFormat="false" ht="13.8" hidden="false" customHeight="false" outlineLevel="0" collapsed="false">
      <c r="A653" s="3" t="s">
        <v>16</v>
      </c>
      <c r="B653" s="3" t="n">
        <v>1959</v>
      </c>
      <c r="C653" s="4" t="n">
        <v>9.49918500716436</v>
      </c>
      <c r="D653" s="4" t="n">
        <v>8.3429692811767</v>
      </c>
      <c r="E653" s="3" t="n">
        <f aca="false">LOOKUP(C653,{0,30,60,90},{1,2,3,4})</f>
        <v>1</v>
      </c>
    </row>
    <row r="654" customFormat="false" ht="13.8" hidden="false" customHeight="false" outlineLevel="0" collapsed="false">
      <c r="A654" s="3" t="s">
        <v>16</v>
      </c>
      <c r="B654" s="3" t="n">
        <v>1960</v>
      </c>
      <c r="C654" s="4" t="n">
        <v>8.37169341086966</v>
      </c>
      <c r="D654" s="4" t="n">
        <v>11.2621178279494</v>
      </c>
      <c r="E654" s="3" t="n">
        <f aca="false">LOOKUP(C654,{0,30,60,90},{1,2,3,4})</f>
        <v>1</v>
      </c>
    </row>
    <row r="655" customFormat="false" ht="13.8" hidden="false" customHeight="false" outlineLevel="0" collapsed="false">
      <c r="A655" s="3" t="s">
        <v>16</v>
      </c>
      <c r="B655" s="3" t="n">
        <v>1961</v>
      </c>
      <c r="C655" s="4" t="n">
        <v>6.32454684146562</v>
      </c>
      <c r="D655" s="4" t="n">
        <v>9.99769677522357</v>
      </c>
      <c r="E655" s="3" t="n">
        <f aca="false">LOOKUP(C655,{0,30,60,90},{1,2,3,4})</f>
        <v>1</v>
      </c>
    </row>
    <row r="656" customFormat="false" ht="13.8" hidden="false" customHeight="false" outlineLevel="0" collapsed="false">
      <c r="A656" s="3" t="s">
        <v>16</v>
      </c>
      <c r="B656" s="3" t="n">
        <v>1962</v>
      </c>
      <c r="C656" s="4" t="n">
        <v>5.83640572946811</v>
      </c>
      <c r="D656" s="4" t="n">
        <v>6.71625365983657</v>
      </c>
      <c r="E656" s="3" t="n">
        <f aca="false">LOOKUP(C656,{0,30,60,90},{1,2,3,4})</f>
        <v>1</v>
      </c>
    </row>
    <row r="657" customFormat="false" ht="13.8" hidden="false" customHeight="false" outlineLevel="0" collapsed="false">
      <c r="A657" s="3" t="s">
        <v>16</v>
      </c>
      <c r="B657" s="3" t="n">
        <v>1963</v>
      </c>
      <c r="C657" s="4" t="n">
        <v>4.71690186834016</v>
      </c>
      <c r="D657" s="4" t="n">
        <v>7.71374677256085</v>
      </c>
      <c r="E657" s="3" t="n">
        <f aca="false">LOOKUP(C657,{0,30,60,90},{1,2,3,4})</f>
        <v>1</v>
      </c>
    </row>
    <row r="658" customFormat="false" ht="13.8" hidden="false" customHeight="false" outlineLevel="0" collapsed="false">
      <c r="A658" s="3" t="s">
        <v>16</v>
      </c>
      <c r="B658" s="3" t="n">
        <v>1964</v>
      </c>
      <c r="C658" s="4" t="n">
        <v>4.56720591172359</v>
      </c>
      <c r="D658" s="4" t="n">
        <v>9.23443470628904</v>
      </c>
      <c r="E658" s="3" t="n">
        <f aca="false">LOOKUP(C658,{0,30,60,90},{1,2,3,4})</f>
        <v>1</v>
      </c>
    </row>
    <row r="659" customFormat="false" ht="13.8" hidden="false" customHeight="false" outlineLevel="0" collapsed="false">
      <c r="A659" s="3" t="s">
        <v>16</v>
      </c>
      <c r="B659" s="3" t="n">
        <v>1965</v>
      </c>
      <c r="C659" s="4" t="n">
        <v>5.37504716120002</v>
      </c>
      <c r="D659" s="4" t="n">
        <v>5.12189575615163</v>
      </c>
      <c r="E659" s="3" t="n">
        <f aca="false">LOOKUP(C659,{0,30,60,90},{1,2,3,4})</f>
        <v>1</v>
      </c>
    </row>
    <row r="660" customFormat="false" ht="13.8" hidden="false" customHeight="false" outlineLevel="0" collapsed="false">
      <c r="A660" s="3" t="s">
        <v>16</v>
      </c>
      <c r="B660" s="3" t="n">
        <v>1966</v>
      </c>
      <c r="C660" s="4" t="n">
        <v>6.97478124181294</v>
      </c>
      <c r="D660" s="4" t="n">
        <v>9.70177571752924</v>
      </c>
      <c r="E660" s="3" t="n">
        <f aca="false">LOOKUP(C660,{0,30,60,90},{1,2,3,4})</f>
        <v>1</v>
      </c>
    </row>
    <row r="661" customFormat="false" ht="13.8" hidden="false" customHeight="false" outlineLevel="0" collapsed="false">
      <c r="A661" s="3" t="s">
        <v>16</v>
      </c>
      <c r="B661" s="3" t="n">
        <v>1967</v>
      </c>
      <c r="C661" s="4" t="n">
        <v>8.53647287644896</v>
      </c>
      <c r="D661" s="4" t="n">
        <v>10.4644217220371</v>
      </c>
      <c r="E661" s="3" t="n">
        <f aca="false">LOOKUP(C661,{0,30,60,90},{1,2,3,4})</f>
        <v>1</v>
      </c>
    </row>
    <row r="662" customFormat="false" ht="13.8" hidden="false" customHeight="false" outlineLevel="0" collapsed="false">
      <c r="A662" s="3" t="s">
        <v>16</v>
      </c>
      <c r="B662" s="3" t="n">
        <v>1968</v>
      </c>
      <c r="C662" s="4" t="n">
        <v>9.0341539106256</v>
      </c>
      <c r="D662" s="4" t="n">
        <v>10.5278072813931</v>
      </c>
      <c r="E662" s="3" t="n">
        <f aca="false">LOOKUP(C662,{0,30,60,90},{1,2,3,4})</f>
        <v>1</v>
      </c>
    </row>
    <row r="663" customFormat="false" ht="13.8" hidden="false" customHeight="false" outlineLevel="0" collapsed="false">
      <c r="A663" s="3" t="s">
        <v>16</v>
      </c>
      <c r="B663" s="3" t="n">
        <v>1969</v>
      </c>
      <c r="C663" s="4" t="n">
        <v>8.80517251630673</v>
      </c>
      <c r="D663" s="4" t="n">
        <v>11.7832236773483</v>
      </c>
      <c r="E663" s="3" t="n">
        <f aca="false">LOOKUP(C663,{0,30,60,90},{1,2,3,4})</f>
        <v>1</v>
      </c>
    </row>
    <row r="664" customFormat="false" ht="13.8" hidden="false" customHeight="false" outlineLevel="0" collapsed="false">
      <c r="A664" s="3" t="s">
        <v>16</v>
      </c>
      <c r="B664" s="3" t="n">
        <v>1970</v>
      </c>
      <c r="C664" s="4" t="n">
        <v>8.48913421383082</v>
      </c>
      <c r="D664" s="4" t="n">
        <v>10.133699674495</v>
      </c>
      <c r="E664" s="3" t="n">
        <f aca="false">LOOKUP(C664,{0,30,60,90},{1,2,3,4})</f>
        <v>1</v>
      </c>
    </row>
    <row r="665" customFormat="false" ht="13.8" hidden="false" customHeight="false" outlineLevel="0" collapsed="false">
      <c r="A665" s="3" t="s">
        <v>16</v>
      </c>
      <c r="B665" s="3" t="n">
        <v>1971</v>
      </c>
      <c r="C665" s="4" t="n">
        <v>9.42441695486938</v>
      </c>
      <c r="D665" s="4" t="n">
        <v>4.73127613158759</v>
      </c>
      <c r="E665" s="3" t="n">
        <f aca="false">LOOKUP(C665,{0,30,60,90},{1,2,3,4})</f>
        <v>1</v>
      </c>
    </row>
    <row r="666" customFormat="false" ht="13.8" hidden="false" customHeight="false" outlineLevel="0" collapsed="false">
      <c r="A666" s="3" t="s">
        <v>16</v>
      </c>
      <c r="B666" s="3" t="n">
        <v>1972</v>
      </c>
      <c r="C666" s="4" t="n">
        <v>12.6677493441161</v>
      </c>
      <c r="D666" s="4" t="n">
        <v>8.59311513210601</v>
      </c>
      <c r="E666" s="3" t="n">
        <f aca="false">LOOKUP(C666,{0,30,60,90},{1,2,3,4})</f>
        <v>1</v>
      </c>
    </row>
    <row r="667" customFormat="false" ht="13.8" hidden="false" customHeight="false" outlineLevel="0" collapsed="false">
      <c r="A667" s="3" t="s">
        <v>16</v>
      </c>
      <c r="B667" s="3" t="n">
        <v>1973</v>
      </c>
      <c r="C667" s="4" t="n">
        <v>11.6930896549272</v>
      </c>
      <c r="D667" s="4" t="n">
        <v>8.19770618986535</v>
      </c>
      <c r="E667" s="3" t="n">
        <f aca="false">LOOKUP(C667,{0,30,60,90},{1,2,3,4})</f>
        <v>1</v>
      </c>
    </row>
    <row r="668" customFormat="false" ht="13.8" hidden="false" customHeight="false" outlineLevel="0" collapsed="false">
      <c r="A668" s="3" t="s">
        <v>16</v>
      </c>
      <c r="B668" s="3" t="n">
        <v>1974</v>
      </c>
      <c r="C668" s="4" t="n">
        <v>11.7021416227168</v>
      </c>
      <c r="D668" s="4" t="n">
        <v>-1.59305581714351</v>
      </c>
      <c r="E668" s="3" t="n">
        <f aca="false">LOOKUP(C668,{0,30,60,90},{1,2,3,4})</f>
        <v>1</v>
      </c>
    </row>
    <row r="669" customFormat="false" ht="13.8" hidden="false" customHeight="false" outlineLevel="0" collapsed="false">
      <c r="A669" s="3" t="s">
        <v>16</v>
      </c>
      <c r="B669" s="3" t="n">
        <v>1975</v>
      </c>
      <c r="C669" s="4" t="n">
        <v>15.3682114517249</v>
      </c>
      <c r="D669" s="4" t="n">
        <v>2.83806811128742</v>
      </c>
      <c r="E669" s="3" t="n">
        <f aca="false">LOOKUP(C669,{0,30,60,90},{1,2,3,4})</f>
        <v>1</v>
      </c>
    </row>
    <row r="670" customFormat="false" ht="13.8" hidden="false" customHeight="false" outlineLevel="0" collapsed="false">
      <c r="A670" s="3" t="s">
        <v>16</v>
      </c>
      <c r="B670" s="3" t="n">
        <v>1976</v>
      </c>
      <c r="C670" s="4" t="n">
        <v>19.6177976022525</v>
      </c>
      <c r="D670" s="4" t="n">
        <v>4.00023176008617</v>
      </c>
      <c r="E670" s="3" t="n">
        <f aca="false">LOOKUP(C670,{0,30,60,90},{1,2,3,4})</f>
        <v>1</v>
      </c>
    </row>
    <row r="671" customFormat="false" ht="13.8" hidden="false" customHeight="false" outlineLevel="0" collapsed="false">
      <c r="A671" s="3" t="s">
        <v>16</v>
      </c>
      <c r="B671" s="3" t="n">
        <v>1977</v>
      </c>
      <c r="C671" s="4" t="n">
        <v>24.834265334928</v>
      </c>
      <c r="D671" s="4" t="n">
        <v>3.58950464093135</v>
      </c>
      <c r="E671" s="3" t="n">
        <f aca="false">LOOKUP(C671,{0,30,60,90},{1,2,3,4})</f>
        <v>1</v>
      </c>
    </row>
    <row r="672" customFormat="false" ht="13.8" hidden="false" customHeight="false" outlineLevel="0" collapsed="false">
      <c r="A672" s="3" t="s">
        <v>16</v>
      </c>
      <c r="B672" s="3" t="n">
        <v>1978</v>
      </c>
      <c r="C672" s="4" t="n">
        <v>30.4983640241874</v>
      </c>
      <c r="D672" s="4" t="n">
        <v>4.22294654498043</v>
      </c>
      <c r="E672" s="3" t="n">
        <f aca="false">LOOKUP(C672,{0,30,60,90},{1,2,3,4})</f>
        <v>2</v>
      </c>
    </row>
    <row r="673" customFormat="false" ht="13.8" hidden="false" customHeight="false" outlineLevel="0" collapsed="false">
      <c r="A673" s="3" t="s">
        <v>16</v>
      </c>
      <c r="B673" s="3" t="n">
        <v>1979</v>
      </c>
      <c r="C673" s="4" t="n">
        <v>35.0056430463965</v>
      </c>
      <c r="D673" s="4" t="n">
        <v>6.8046807565769</v>
      </c>
      <c r="E673" s="3" t="n">
        <f aca="false">LOOKUP(C673,{0,30,60,90},{1,2,3,4})</f>
        <v>2</v>
      </c>
    </row>
    <row r="674" customFormat="false" ht="13.8" hidden="false" customHeight="false" outlineLevel="0" collapsed="false">
      <c r="A674" s="3" t="s">
        <v>16</v>
      </c>
      <c r="B674" s="3" t="n">
        <v>1980</v>
      </c>
      <c r="C674" s="4" t="n">
        <v>39.0617707155631</v>
      </c>
      <c r="D674" s="4" t="n">
        <v>4.62659880715124</v>
      </c>
      <c r="E674" s="3" t="n">
        <f aca="false">LOOKUP(C674,{0,30,60,90},{1,2,3,4})</f>
        <v>2</v>
      </c>
    </row>
    <row r="675" customFormat="false" ht="13.8" hidden="false" customHeight="false" outlineLevel="0" collapsed="false">
      <c r="A675" s="3" t="s">
        <v>16</v>
      </c>
      <c r="B675" s="3" t="n">
        <v>1981</v>
      </c>
      <c r="C675" s="4" t="n">
        <v>40.9274460977366</v>
      </c>
      <c r="D675" s="4" t="n">
        <v>4.17684395604396</v>
      </c>
      <c r="E675" s="3" t="n">
        <f aca="false">LOOKUP(C675,{0,30,60,90},{1,2,3,4})</f>
        <v>2</v>
      </c>
    </row>
    <row r="676" customFormat="false" ht="13.8" hidden="false" customHeight="false" outlineLevel="0" collapsed="false">
      <c r="A676" s="3" t="s">
        <v>16</v>
      </c>
      <c r="B676" s="3" t="n">
        <v>1982</v>
      </c>
      <c r="C676" s="4" t="n">
        <v>44.2762554278416</v>
      </c>
      <c r="D676" s="4" t="n">
        <v>3.37660829649262</v>
      </c>
      <c r="E676" s="3" t="n">
        <f aca="false">LOOKUP(C676,{0,30,60,90},{1,2,3,4})</f>
        <v>2</v>
      </c>
    </row>
    <row r="677" customFormat="false" ht="13.8" hidden="false" customHeight="false" outlineLevel="0" collapsed="false">
      <c r="A677" s="3" t="s">
        <v>16</v>
      </c>
      <c r="B677" s="3" t="n">
        <v>1983</v>
      </c>
      <c r="C677" s="4" t="n">
        <v>48.0581688429471</v>
      </c>
      <c r="D677" s="4" t="n">
        <v>3.0607380356708</v>
      </c>
      <c r="E677" s="3" t="n">
        <f aca="false">LOOKUP(C677,{0,30,60,90},{1,2,3,4})</f>
        <v>2</v>
      </c>
    </row>
    <row r="678" customFormat="false" ht="13.8" hidden="false" customHeight="false" outlineLevel="0" collapsed="false">
      <c r="A678" s="3" t="s">
        <v>16</v>
      </c>
      <c r="B678" s="3" t="n">
        <v>1984</v>
      </c>
      <c r="C678" s="4" t="n">
        <v>49.2488474999918</v>
      </c>
      <c r="D678" s="4" t="n">
        <v>4.46389901590438</v>
      </c>
      <c r="E678" s="3" t="n">
        <f aca="false">LOOKUP(C678,{0,30,60,90},{1,2,3,4})</f>
        <v>2</v>
      </c>
    </row>
    <row r="679" customFormat="false" ht="13.8" hidden="false" customHeight="false" outlineLevel="0" collapsed="false">
      <c r="A679" s="3" t="s">
        <v>16</v>
      </c>
      <c r="B679" s="3" t="n">
        <v>1985</v>
      </c>
      <c r="C679" s="4" t="n">
        <v>50.2071874079167</v>
      </c>
      <c r="D679" s="4" t="n">
        <v>6.33335688872323</v>
      </c>
      <c r="E679" s="3" t="n">
        <f aca="false">LOOKUP(C679,{0,30,60,90},{1,2,3,4})</f>
        <v>2</v>
      </c>
    </row>
    <row r="680" customFormat="false" ht="13.8" hidden="false" customHeight="false" outlineLevel="0" collapsed="false">
      <c r="A680" s="3" t="s">
        <v>16</v>
      </c>
      <c r="B680" s="3" t="n">
        <v>1986</v>
      </c>
      <c r="C680" s="4" t="n">
        <v>54.1692574820794</v>
      </c>
      <c r="D680" s="4" t="n">
        <v>2.83107664083677</v>
      </c>
      <c r="E680" s="3" t="n">
        <f aca="false">LOOKUP(C680,{0,30,60,90},{1,2,3,4})</f>
        <v>2</v>
      </c>
    </row>
    <row r="681" customFormat="false" ht="13.8" hidden="false" customHeight="false" outlineLevel="0" collapsed="false">
      <c r="A681" s="3" t="s">
        <v>16</v>
      </c>
      <c r="B681" s="3" t="n">
        <v>1987</v>
      </c>
      <c r="C681" s="4" t="n">
        <v>55.8154435879349</v>
      </c>
      <c r="D681" s="4" t="n">
        <v>4.10742706379599</v>
      </c>
      <c r="E681" s="3" t="n">
        <f aca="false">LOOKUP(C681,{0,30,60,90},{1,2,3,4})</f>
        <v>2</v>
      </c>
    </row>
    <row r="682" customFormat="false" ht="13.8" hidden="false" customHeight="false" outlineLevel="0" collapsed="false">
      <c r="A682" s="3" t="s">
        <v>16</v>
      </c>
      <c r="B682" s="3" t="n">
        <v>1988</v>
      </c>
      <c r="C682" s="4" t="n">
        <v>54.0401856496296</v>
      </c>
      <c r="D682" s="4" t="n">
        <v>7.14669370734153</v>
      </c>
      <c r="E682" s="3" t="n">
        <f aca="false">LOOKUP(C682,{0,30,60,90},{1,2,3,4})</f>
        <v>2</v>
      </c>
    </row>
    <row r="683" customFormat="false" ht="13.8" hidden="false" customHeight="false" outlineLevel="0" collapsed="false">
      <c r="A683" s="3" t="s">
        <v>16</v>
      </c>
      <c r="B683" s="3" t="n">
        <v>1989</v>
      </c>
      <c r="C683" s="4" t="n">
        <v>50.7890586471746</v>
      </c>
      <c r="D683" s="4" t="n">
        <v>5.37015251893587</v>
      </c>
      <c r="E683" s="3" t="n">
        <f aca="false">LOOKUP(C683,{0,30,60,90},{1,2,3,4})</f>
        <v>2</v>
      </c>
    </row>
    <row r="684" customFormat="false" ht="13.8" hidden="false" customHeight="false" outlineLevel="0" collapsed="false">
      <c r="A684" s="3" t="s">
        <v>16</v>
      </c>
      <c r="B684" s="3" t="n">
        <v>1990</v>
      </c>
      <c r="C684" s="4" t="n">
        <v>49.230105083783</v>
      </c>
      <c r="D684" s="4" t="n">
        <v>5.57239829949512</v>
      </c>
      <c r="E684" s="3" t="n">
        <f aca="false">LOOKUP(C684,{0,30,60,90},{1,2,3,4})</f>
        <v>2</v>
      </c>
    </row>
    <row r="685" customFormat="false" ht="13.8" hidden="false" customHeight="false" outlineLevel="0" collapsed="false">
      <c r="A685" s="3" t="s">
        <v>16</v>
      </c>
      <c r="B685" s="3" t="n">
        <v>1991</v>
      </c>
      <c r="C685" s="4" t="n">
        <v>47.9655471409594</v>
      </c>
      <c r="D685" s="4" t="n">
        <v>3.32434077482637</v>
      </c>
      <c r="E685" s="3" t="n">
        <f aca="false">LOOKUP(C685,{0,30,60,90},{1,2,3,4})</f>
        <v>2</v>
      </c>
    </row>
    <row r="686" customFormat="false" ht="13.8" hidden="false" customHeight="false" outlineLevel="0" collapsed="false">
      <c r="A686" s="3" t="s">
        <v>16</v>
      </c>
      <c r="B686" s="3" t="n">
        <v>1992</v>
      </c>
      <c r="C686" s="4" t="n">
        <v>49.8137325907611</v>
      </c>
      <c r="D686" s="4" t="n">
        <v>0.819029858818543</v>
      </c>
      <c r="E686" s="3" t="n">
        <f aca="false">LOOKUP(C686,{0,30,60,90},{1,2,3,4})</f>
        <v>2</v>
      </c>
    </row>
    <row r="687" customFormat="false" ht="13.8" hidden="false" customHeight="false" outlineLevel="0" collapsed="false">
      <c r="A687" s="3" t="s">
        <v>16</v>
      </c>
      <c r="B687" s="3" t="n">
        <v>1993</v>
      </c>
      <c r="C687" s="4" t="n">
        <v>55.3201551316099</v>
      </c>
      <c r="D687" s="4" t="n">
        <v>0.171062719635451</v>
      </c>
      <c r="E687" s="3" t="n">
        <f aca="false">LOOKUP(C687,{0,30,60,90},{1,2,3,4})</f>
        <v>2</v>
      </c>
    </row>
    <row r="688" customFormat="false" ht="13.8" hidden="false" customHeight="false" outlineLevel="0" collapsed="false">
      <c r="A688" s="3" t="s">
        <v>16</v>
      </c>
      <c r="B688" s="3" t="n">
        <v>1994</v>
      </c>
      <c r="C688" s="4" t="n">
        <v>59.9567980400862</v>
      </c>
      <c r="D688" s="4" t="n">
        <v>0.863578243757668</v>
      </c>
      <c r="E688" s="3" t="n">
        <f aca="false">LOOKUP(C688,{0,30,60,90},{1,2,3,4})</f>
        <v>2</v>
      </c>
    </row>
    <row r="689" customFormat="false" ht="13.8" hidden="false" customHeight="false" outlineLevel="0" collapsed="false">
      <c r="A689" s="3" t="s">
        <v>16</v>
      </c>
      <c r="B689" s="3" t="n">
        <v>1995</v>
      </c>
      <c r="C689" s="4" t="n">
        <v>66.1185036913377</v>
      </c>
      <c r="D689" s="4" t="n">
        <v>1.8816560884261</v>
      </c>
      <c r="E689" s="3" t="n">
        <f aca="false">LOOKUP(C689,{0,30,60,90},{1,2,3,4})</f>
        <v>3</v>
      </c>
    </row>
    <row r="690" customFormat="false" ht="13.8" hidden="false" customHeight="false" outlineLevel="0" collapsed="false">
      <c r="A690" s="3" t="s">
        <v>16</v>
      </c>
      <c r="B690" s="3" t="n">
        <v>1996</v>
      </c>
      <c r="C690" s="4" t="n">
        <v>70.4334254811983</v>
      </c>
      <c r="D690" s="4" t="n">
        <v>2.63728736395086</v>
      </c>
      <c r="E690" s="3" t="n">
        <f aca="false">LOOKUP(C690,{0,30,60,90},{1,2,3,4})</f>
        <v>3</v>
      </c>
    </row>
    <row r="691" customFormat="false" ht="13.8" hidden="false" customHeight="false" outlineLevel="0" collapsed="false">
      <c r="A691" s="3" t="s">
        <v>16</v>
      </c>
      <c r="B691" s="3" t="n">
        <v>1997</v>
      </c>
      <c r="C691" s="4" t="n">
        <v>75.3317328126789</v>
      </c>
      <c r="D691" s="4" t="n">
        <v>1.56356659319179</v>
      </c>
      <c r="E691" s="3" t="n">
        <f aca="false">LOOKUP(C691,{0,30,60,90},{1,2,3,4})</f>
        <v>3</v>
      </c>
    </row>
    <row r="692" customFormat="false" ht="13.8" hidden="false" customHeight="false" outlineLevel="0" collapsed="false">
      <c r="A692" s="3" t="s">
        <v>16</v>
      </c>
      <c r="B692" s="3" t="n">
        <v>1998</v>
      </c>
      <c r="C692" s="4" t="n">
        <v>86.6714998524294</v>
      </c>
      <c r="D692" s="4" t="n">
        <v>-2.04886791034151</v>
      </c>
      <c r="E692" s="3" t="n">
        <f aca="false">LOOKUP(C692,{0,30,60,90},{1,2,3,4})</f>
        <v>3</v>
      </c>
    </row>
    <row r="693" customFormat="false" ht="13.8" hidden="false" customHeight="false" outlineLevel="0" collapsed="false">
      <c r="A693" s="3" t="s">
        <v>16</v>
      </c>
      <c r="B693" s="3" t="n">
        <v>1999</v>
      </c>
      <c r="C693" s="4" t="n">
        <v>98.3403298441208</v>
      </c>
      <c r="D693" s="4" t="n">
        <v>-0.141010782108642</v>
      </c>
      <c r="E693" s="3" t="n">
        <f aca="false">LOOKUP(C693,{0,30,60,90},{1,2,3,4})</f>
        <v>4</v>
      </c>
    </row>
    <row r="694" customFormat="false" ht="13.8" hidden="false" customHeight="false" outlineLevel="0" collapsed="false">
      <c r="A694" s="3" t="s">
        <v>16</v>
      </c>
      <c r="B694" s="3" t="n">
        <v>2000</v>
      </c>
      <c r="C694" s="4" t="n">
        <v>106.480645738484</v>
      </c>
      <c r="D694" s="4" t="n">
        <v>2.86013943123504</v>
      </c>
      <c r="E694" s="3" t="n">
        <f aca="false">LOOKUP(C694,{0,30,60,90},{1,2,3,4})</f>
        <v>4</v>
      </c>
    </row>
    <row r="695" customFormat="false" ht="13.8" hidden="false" customHeight="false" outlineLevel="0" collapsed="false">
      <c r="A695" s="3" t="s">
        <v>16</v>
      </c>
      <c r="B695" s="3" t="n">
        <v>2001</v>
      </c>
      <c r="C695" s="4" t="n">
        <v>122.018805754239</v>
      </c>
      <c r="D695" s="4" t="n">
        <v>0.18438948337951</v>
      </c>
      <c r="E695" s="3" t="n">
        <f aca="false">LOOKUP(C695,{0,30,60,90},{1,2,3,4})</f>
        <v>4</v>
      </c>
    </row>
    <row r="696" customFormat="false" ht="13.8" hidden="false" customHeight="false" outlineLevel="0" collapsed="false">
      <c r="A696" s="3" t="s">
        <v>16</v>
      </c>
      <c r="B696" s="3" t="n">
        <v>2002</v>
      </c>
      <c r="C696" s="4" t="n">
        <v>130.913655681115</v>
      </c>
      <c r="D696" s="4" t="n">
        <v>0.262257029347435</v>
      </c>
      <c r="E696" s="3" t="n">
        <f aca="false">LOOKUP(C696,{0,30,60,90},{1,2,3,4})</f>
        <v>4</v>
      </c>
    </row>
    <row r="697" customFormat="false" ht="13.8" hidden="false" customHeight="false" outlineLevel="0" collapsed="false">
      <c r="A697" s="3" t="s">
        <v>16</v>
      </c>
      <c r="B697" s="3" t="n">
        <v>2003</v>
      </c>
      <c r="C697" s="4" t="n">
        <v>136.677422118158</v>
      </c>
      <c r="D697" s="4" t="n">
        <v>1.4135402737087</v>
      </c>
      <c r="E697" s="3" t="n">
        <f aca="false">LOOKUP(C697,{0,30,60,90},{1,2,3,4})</f>
        <v>4</v>
      </c>
    </row>
    <row r="698" customFormat="false" ht="13.8" hidden="false" customHeight="false" outlineLevel="0" collapsed="false">
      <c r="A698" s="3" t="s">
        <v>16</v>
      </c>
      <c r="B698" s="3" t="n">
        <v>2004</v>
      </c>
      <c r="C698" s="4" t="n">
        <v>150.725325488433</v>
      </c>
      <c r="D698" s="4" t="n">
        <v>2.74426209676633</v>
      </c>
      <c r="E698" s="3" t="n">
        <f aca="false">LOOKUP(C698,{0,30,60,90},{1,2,3,4})</f>
        <v>4</v>
      </c>
    </row>
    <row r="699" customFormat="false" ht="13.8" hidden="false" customHeight="false" outlineLevel="0" collapsed="false">
      <c r="A699" s="3" t="s">
        <v>16</v>
      </c>
      <c r="B699" s="3" t="n">
        <v>2005</v>
      </c>
      <c r="C699" s="4" t="n">
        <v>162.074525545409</v>
      </c>
      <c r="D699" s="4" t="n">
        <v>1.93409253753054</v>
      </c>
      <c r="E699" s="3" t="n">
        <f aca="false">LOOKUP(C699,{0,30,60,90},{1,2,3,4})</f>
        <v>4</v>
      </c>
    </row>
    <row r="700" customFormat="false" ht="13.8" hidden="false" customHeight="false" outlineLevel="0" collapsed="false">
      <c r="A700" s="3" t="s">
        <v>16</v>
      </c>
      <c r="B700" s="3" t="n">
        <v>2006</v>
      </c>
      <c r="C700" s="4" t="n">
        <v>164.036364353079</v>
      </c>
      <c r="D700" s="4" t="n">
        <v>2.0394692472756</v>
      </c>
      <c r="E700" s="3" t="n">
        <f aca="false">LOOKUP(C700,{0,30,60,90},{1,2,3,4})</f>
        <v>4</v>
      </c>
    </row>
    <row r="701" customFormat="false" ht="13.8" hidden="false" customHeight="false" outlineLevel="0" collapsed="false">
      <c r="A701" s="3" t="s">
        <v>16</v>
      </c>
      <c r="B701" s="3" t="n">
        <v>2007</v>
      </c>
      <c r="C701" s="4" t="n">
        <v>162.46546660075</v>
      </c>
      <c r="D701" s="4" t="n">
        <v>2.33731652904197</v>
      </c>
      <c r="E701" s="3" t="n">
        <f aca="false">LOOKUP(C701,{0,30,60,90},{1,2,3,4})</f>
        <v>4</v>
      </c>
    </row>
    <row r="702" customFormat="false" ht="13.8" hidden="false" customHeight="false" outlineLevel="0" collapsed="false">
      <c r="A702" s="3" t="s">
        <v>16</v>
      </c>
      <c r="B702" s="3" t="n">
        <v>2008</v>
      </c>
      <c r="C702" s="4" t="n">
        <v>166.87808329605</v>
      </c>
      <c r="D702" s="4" t="n">
        <v>-0.705249317140966</v>
      </c>
      <c r="E702" s="3" t="n">
        <f aca="false">LOOKUP(C702,{0,30,60,90},{1,2,3,4})</f>
        <v>4</v>
      </c>
    </row>
    <row r="703" customFormat="false" ht="13.8" hidden="false" customHeight="false" outlineLevel="0" collapsed="false">
      <c r="A703" s="3" t="s">
        <v>16</v>
      </c>
      <c r="B703" s="3" t="n">
        <v>2009</v>
      </c>
      <c r="C703" s="4" t="n">
        <v>181.511011155724</v>
      </c>
      <c r="D703" s="4" t="n">
        <v>-5.36936455859048</v>
      </c>
      <c r="E703" s="3" t="n">
        <f aca="false">LOOKUP(C703,{0,30,60,90},{1,2,3,4})</f>
        <v>4</v>
      </c>
    </row>
    <row r="704" customFormat="false" ht="13.8" hidden="false" customHeight="false" outlineLevel="0" collapsed="false">
      <c r="A704" s="3" t="s">
        <v>17</v>
      </c>
      <c r="B704" s="3" t="n">
        <v>1957</v>
      </c>
      <c r="C704" s="4" t="n">
        <v>46.3609805664931</v>
      </c>
      <c r="D704" s="4" t="n">
        <v>2.81186469738164</v>
      </c>
      <c r="E704" s="3" t="n">
        <f aca="false">LOOKUP(C704,{0,30,60,90},{1,2,3,4})</f>
        <v>2</v>
      </c>
    </row>
    <row r="705" customFormat="false" ht="13.8" hidden="false" customHeight="false" outlineLevel="0" collapsed="false">
      <c r="A705" s="3" t="s">
        <v>17</v>
      </c>
      <c r="B705" s="3" t="n">
        <v>1958</v>
      </c>
      <c r="C705" s="4" t="n">
        <v>47.0868910095429</v>
      </c>
      <c r="D705" s="4" t="n">
        <v>-0.296605122096483</v>
      </c>
      <c r="E705" s="3" t="n">
        <f aca="false">LOOKUP(C705,{0,30,60,90},{1,2,3,4})</f>
        <v>2</v>
      </c>
    </row>
    <row r="706" customFormat="false" ht="13.8" hidden="false" customHeight="false" outlineLevel="0" collapsed="false">
      <c r="A706" s="3" t="s">
        <v>17</v>
      </c>
      <c r="B706" s="3" t="n">
        <v>1959</v>
      </c>
      <c r="C706" s="4" t="n">
        <v>44.7822756466914</v>
      </c>
      <c r="D706" s="4" t="n">
        <v>4.88883047992259</v>
      </c>
      <c r="E706" s="3" t="n">
        <f aca="false">LOOKUP(C706,{0,30,60,90},{1,2,3,4})</f>
        <v>2</v>
      </c>
    </row>
    <row r="707" customFormat="false" ht="13.8" hidden="false" customHeight="false" outlineLevel="0" collapsed="false">
      <c r="A707" s="3" t="s">
        <v>17</v>
      </c>
      <c r="B707" s="3" t="n">
        <v>1960</v>
      </c>
      <c r="C707" s="4" t="n">
        <v>41.1218894981021</v>
      </c>
      <c r="D707" s="4" t="n">
        <v>8.41411046438783</v>
      </c>
      <c r="E707" s="3" t="n">
        <f aca="false">LOOKUP(C707,{0,30,60,90},{1,2,3,4})</f>
        <v>2</v>
      </c>
    </row>
    <row r="708" customFormat="false" ht="13.8" hidden="false" customHeight="false" outlineLevel="0" collapsed="false">
      <c r="A708" s="3" t="s">
        <v>17</v>
      </c>
      <c r="B708" s="3" t="n">
        <v>1961</v>
      </c>
      <c r="C708" s="4" t="n">
        <v>38.8891658772498</v>
      </c>
      <c r="D708" s="4" t="n">
        <v>0.288926245009447</v>
      </c>
      <c r="E708" s="3" t="n">
        <f aca="false">LOOKUP(C708,{0,30,60,90},{1,2,3,4})</f>
        <v>2</v>
      </c>
    </row>
    <row r="709" customFormat="false" ht="13.8" hidden="false" customHeight="false" outlineLevel="0" collapsed="false">
      <c r="A709" s="3" t="s">
        <v>17</v>
      </c>
      <c r="B709" s="3" t="n">
        <v>1962</v>
      </c>
      <c r="C709" s="4" t="n">
        <v>35.1851851851852</v>
      </c>
      <c r="D709" s="4" t="n">
        <v>6.84930071761563</v>
      </c>
      <c r="E709" s="3" t="n">
        <f aca="false">LOOKUP(C709,{0,30,60,90},{1,2,3,4})</f>
        <v>2</v>
      </c>
    </row>
    <row r="710" customFormat="false" ht="13.8" hidden="false" customHeight="false" outlineLevel="0" collapsed="false">
      <c r="A710" s="3" t="s">
        <v>17</v>
      </c>
      <c r="B710" s="3" t="n">
        <v>1963</v>
      </c>
      <c r="C710" s="4" t="n">
        <v>34.5932094811019</v>
      </c>
      <c r="D710" s="4" t="n">
        <v>3.6208367240889</v>
      </c>
      <c r="E710" s="3" t="n">
        <f aca="false">LOOKUP(C710,{0,30,60,90},{1,2,3,4})</f>
        <v>2</v>
      </c>
    </row>
    <row r="711" customFormat="false" ht="13.8" hidden="false" customHeight="false" outlineLevel="0" collapsed="false">
      <c r="A711" s="3" t="s">
        <v>17</v>
      </c>
      <c r="B711" s="3" t="n">
        <v>1964</v>
      </c>
      <c r="C711" s="4" t="n">
        <v>29.770548939878</v>
      </c>
      <c r="D711" s="4" t="n">
        <v>8.28870427492761</v>
      </c>
      <c r="E711" s="3" t="n">
        <f aca="false">LOOKUP(C711,{0,30,60,90},{1,2,3,4})</f>
        <v>1</v>
      </c>
    </row>
    <row r="712" customFormat="false" ht="13.8" hidden="false" customHeight="false" outlineLevel="0" collapsed="false">
      <c r="A712" s="3" t="s">
        <v>17</v>
      </c>
      <c r="B712" s="3" t="n">
        <v>1965</v>
      </c>
      <c r="C712" s="4" t="n">
        <v>28.2770500861312</v>
      </c>
      <c r="D712" s="4" t="n">
        <v>5.23303566747637</v>
      </c>
      <c r="E712" s="3" t="n">
        <f aca="false">LOOKUP(C712,{0,30,60,90},{1,2,3,4})</f>
        <v>1</v>
      </c>
    </row>
    <row r="713" customFormat="false" ht="13.8" hidden="false" customHeight="false" outlineLevel="0" collapsed="false">
      <c r="A713" s="3" t="s">
        <v>17</v>
      </c>
      <c r="B713" s="3" t="n">
        <v>1966</v>
      </c>
      <c r="C713" s="4" t="n">
        <v>28.0689181522291</v>
      </c>
      <c r="D713" s="4" t="n">
        <v>2.7558434010047</v>
      </c>
      <c r="E713" s="3" t="n">
        <f aca="false">LOOKUP(C713,{0,30,60,90},{1,2,3,4})</f>
        <v>1</v>
      </c>
    </row>
    <row r="714" customFormat="false" ht="13.8" hidden="false" customHeight="false" outlineLevel="0" collapsed="false">
      <c r="A714" s="3" t="s">
        <v>17</v>
      </c>
      <c r="B714" s="3" t="n">
        <v>1967</v>
      </c>
      <c r="C714" s="4" t="n">
        <v>29.382957884427</v>
      </c>
      <c r="D714" s="4" t="n">
        <v>5.26286019037769</v>
      </c>
      <c r="E714" s="3" t="n">
        <f aca="false">LOOKUP(C714,{0,30,60,90},{1,2,3,4})</f>
        <v>1</v>
      </c>
    </row>
    <row r="715" customFormat="false" ht="13.8" hidden="false" customHeight="false" outlineLevel="0" collapsed="false">
      <c r="A715" s="3" t="s">
        <v>17</v>
      </c>
      <c r="B715" s="3" t="n">
        <v>1968</v>
      </c>
      <c r="C715" s="4" t="n">
        <v>28.9577658347444</v>
      </c>
      <c r="D715" s="4" t="n">
        <v>6.41758849132934</v>
      </c>
      <c r="E715" s="3" t="n">
        <f aca="false">LOOKUP(C715,{0,30,60,90},{1,2,3,4})</f>
        <v>1</v>
      </c>
    </row>
    <row r="716" customFormat="false" ht="13.8" hidden="false" customHeight="false" outlineLevel="0" collapsed="false">
      <c r="A716" s="3" t="s">
        <v>17</v>
      </c>
      <c r="B716" s="3" t="n">
        <v>1969</v>
      </c>
      <c r="C716" s="4" t="n">
        <v>23.9137561953985</v>
      </c>
      <c r="D716" s="4" t="n">
        <v>6.43813975632452</v>
      </c>
      <c r="E716" s="3" t="n">
        <f aca="false">LOOKUP(C716,{0,30,60,90},{1,2,3,4})</f>
        <v>1</v>
      </c>
    </row>
    <row r="717" customFormat="false" ht="13.8" hidden="false" customHeight="false" outlineLevel="0" collapsed="false">
      <c r="A717" s="3" t="s">
        <v>17</v>
      </c>
      <c r="B717" s="3" t="n">
        <v>1970</v>
      </c>
      <c r="C717" s="4" t="n">
        <v>23.3934223200771</v>
      </c>
      <c r="D717" s="4" t="n">
        <v>5.69494144437215</v>
      </c>
      <c r="E717" s="3" t="n">
        <f aca="false">LOOKUP(C717,{0,30,60,90},{1,2,3,4})</f>
        <v>1</v>
      </c>
    </row>
    <row r="718" customFormat="false" ht="13.8" hidden="false" customHeight="false" outlineLevel="0" collapsed="false">
      <c r="A718" s="3" t="s">
        <v>17</v>
      </c>
      <c r="B718" s="3" t="n">
        <v>1971</v>
      </c>
      <c r="C718" s="4" t="n">
        <v>21.1767573661598</v>
      </c>
      <c r="D718" s="4" t="n">
        <v>4.22173062742457</v>
      </c>
      <c r="E718" s="3" t="n">
        <f aca="false">LOOKUP(C718,{0,30,60,90},{1,2,3,4})</f>
        <v>1</v>
      </c>
    </row>
    <row r="719" customFormat="false" ht="13.8" hidden="false" customHeight="false" outlineLevel="0" collapsed="false">
      <c r="A719" s="3" t="s">
        <v>17</v>
      </c>
      <c r="B719" s="3" t="n">
        <v>1972</v>
      </c>
      <c r="C719" s="4" t="n">
        <v>19.1755858073466</v>
      </c>
      <c r="D719" s="4" t="n">
        <v>3.30997483680839</v>
      </c>
      <c r="E719" s="3" t="n">
        <f aca="false">LOOKUP(C719,{0,30,60,90},{1,2,3,4})</f>
        <v>1</v>
      </c>
    </row>
    <row r="720" customFormat="false" ht="13.8" hidden="false" customHeight="false" outlineLevel="0" collapsed="false">
      <c r="A720" s="3" t="s">
        <v>17</v>
      </c>
      <c r="B720" s="3" t="n">
        <v>1973</v>
      </c>
      <c r="C720" s="4" t="n">
        <v>17.1088431332945</v>
      </c>
      <c r="D720" s="4" t="n">
        <v>4.68797455916246</v>
      </c>
      <c r="E720" s="3" t="n">
        <f aca="false">LOOKUP(C720,{0,30,60,90},{1,2,3,4})</f>
        <v>1</v>
      </c>
    </row>
    <row r="721" customFormat="false" ht="13.8" hidden="false" customHeight="false" outlineLevel="0" collapsed="false">
      <c r="A721" s="3" t="s">
        <v>17</v>
      </c>
      <c r="B721" s="3" t="n">
        <v>1974</v>
      </c>
      <c r="C721" s="4" t="n">
        <v>16.6500863919577</v>
      </c>
      <c r="D721" s="4" t="n">
        <v>3.96607334846495</v>
      </c>
      <c r="E721" s="3" t="n">
        <f aca="false">LOOKUP(C721,{0,30,60,90},{1,2,3,4})</f>
        <v>1</v>
      </c>
    </row>
    <row r="722" customFormat="false" ht="13.8" hidden="false" customHeight="false" outlineLevel="0" collapsed="false">
      <c r="A722" s="3" t="s">
        <v>17</v>
      </c>
      <c r="B722" s="3" t="n">
        <v>1975</v>
      </c>
      <c r="C722" s="4" t="n">
        <v>17.738737798689</v>
      </c>
      <c r="D722" s="4" t="n">
        <v>-0.0913751689346265</v>
      </c>
      <c r="E722" s="3" t="n">
        <f aca="false">LOOKUP(C722,{0,30,60,90},{1,2,3,4})</f>
        <v>1</v>
      </c>
    </row>
    <row r="723" customFormat="false" ht="13.8" hidden="false" customHeight="false" outlineLevel="0" collapsed="false">
      <c r="A723" s="3" t="s">
        <v>17</v>
      </c>
      <c r="B723" s="3" t="n">
        <v>1976</v>
      </c>
      <c r="C723" s="4" t="n">
        <v>18.6906530046894</v>
      </c>
      <c r="D723" s="4" t="n">
        <v>4.70875594207978</v>
      </c>
      <c r="E723" s="3" t="n">
        <f aca="false">LOOKUP(C723,{0,30,60,90},{1,2,3,4})</f>
        <v>1</v>
      </c>
    </row>
    <row r="724" customFormat="false" ht="13.8" hidden="false" customHeight="false" outlineLevel="0" collapsed="false">
      <c r="A724" s="3" t="s">
        <v>17</v>
      </c>
      <c r="B724" s="3" t="n">
        <v>1977</v>
      </c>
      <c r="C724" s="4" t="n">
        <v>19.3194660802101</v>
      </c>
      <c r="D724" s="4" t="n">
        <v>2.71870456185863</v>
      </c>
      <c r="E724" s="3" t="n">
        <f aca="false">LOOKUP(C724,{0,30,60,90},{1,2,3,4})</f>
        <v>1</v>
      </c>
    </row>
    <row r="725" customFormat="false" ht="13.8" hidden="false" customHeight="false" outlineLevel="0" collapsed="false">
      <c r="A725" s="3" t="s">
        <v>17</v>
      </c>
      <c r="B725" s="3" t="n">
        <v>1978</v>
      </c>
      <c r="C725" s="4" t="n">
        <v>20.6618880153974</v>
      </c>
      <c r="D725" s="4" t="n">
        <v>2.35854820970305</v>
      </c>
      <c r="E725" s="3" t="n">
        <f aca="false">LOOKUP(C725,{0,30,60,90},{1,2,3,4})</f>
        <v>1</v>
      </c>
    </row>
    <row r="726" customFormat="false" ht="13.8" hidden="false" customHeight="false" outlineLevel="0" collapsed="false">
      <c r="A726" s="3" t="s">
        <v>17</v>
      </c>
      <c r="B726" s="3" t="n">
        <v>1979</v>
      </c>
      <c r="C726" s="4" t="n">
        <v>22.6937478724611</v>
      </c>
      <c r="D726" s="4" t="n">
        <v>2.22709726201846</v>
      </c>
      <c r="E726" s="3" t="n">
        <f aca="false">LOOKUP(C726,{0,30,60,90},{1,2,3,4})</f>
        <v>1</v>
      </c>
    </row>
    <row r="727" customFormat="false" ht="13.8" hidden="false" customHeight="false" outlineLevel="0" collapsed="false">
      <c r="A727" s="3" t="s">
        <v>17</v>
      </c>
      <c r="B727" s="3" t="n">
        <v>1980</v>
      </c>
      <c r="C727" s="4" t="n">
        <v>26.0700219635269</v>
      </c>
      <c r="D727" s="4" t="n">
        <v>1.20583354825523</v>
      </c>
      <c r="E727" s="3" t="n">
        <f aca="false">LOOKUP(C727,{0,30,60,90},{1,2,3,4})</f>
        <v>1</v>
      </c>
    </row>
    <row r="728" customFormat="false" ht="13.8" hidden="false" customHeight="false" outlineLevel="0" collapsed="false">
      <c r="A728" s="3" t="s">
        <v>17</v>
      </c>
      <c r="B728" s="3" t="n">
        <v>1981</v>
      </c>
      <c r="C728" s="4" t="n">
        <v>30.4992019177708</v>
      </c>
      <c r="D728" s="4" t="n">
        <v>-0.513749767944915</v>
      </c>
      <c r="E728" s="3" t="n">
        <f aca="false">LOOKUP(C728,{0,30,60,90},{1,2,3,4})</f>
        <v>2</v>
      </c>
    </row>
    <row r="729" customFormat="false" ht="13.8" hidden="false" customHeight="false" outlineLevel="0" collapsed="false">
      <c r="A729" s="3" t="s">
        <v>17</v>
      </c>
      <c r="B729" s="3" t="n">
        <v>1982</v>
      </c>
      <c r="C729" s="4" t="n">
        <v>36.5552520373422</v>
      </c>
      <c r="D729" s="4" t="n">
        <v>-1.28309663182064</v>
      </c>
      <c r="E729" s="3" t="n">
        <f aca="false">LOOKUP(C729,{0,30,60,90},{1,2,3,4})</f>
        <v>2</v>
      </c>
    </row>
    <row r="730" customFormat="false" ht="13.8" hidden="false" customHeight="false" outlineLevel="0" collapsed="false">
      <c r="A730" s="3" t="s">
        <v>17</v>
      </c>
      <c r="B730" s="3" t="n">
        <v>1983</v>
      </c>
      <c r="C730" s="4" t="n">
        <v>42.7050170161379</v>
      </c>
      <c r="D730" s="4" t="n">
        <v>1.75796178343948</v>
      </c>
      <c r="E730" s="3" t="n">
        <f aca="false">LOOKUP(C730,{0,30,60,90},{1,2,3,4})</f>
        <v>2</v>
      </c>
    </row>
    <row r="731" customFormat="false" ht="13.8" hidden="false" customHeight="false" outlineLevel="0" collapsed="false">
      <c r="A731" s="3" t="s">
        <v>17</v>
      </c>
      <c r="B731" s="3" t="n">
        <v>1984</v>
      </c>
      <c r="C731" s="4" t="n">
        <v>47.8232795955757</v>
      </c>
      <c r="D731" s="4" t="n">
        <v>3.11919492141439</v>
      </c>
      <c r="E731" s="3" t="n">
        <f aca="false">LOOKUP(C731,{0,30,60,90},{1,2,3,4})</f>
        <v>2</v>
      </c>
    </row>
    <row r="732" customFormat="false" ht="13.8" hidden="false" customHeight="false" outlineLevel="0" collapsed="false">
      <c r="A732" s="3" t="s">
        <v>17</v>
      </c>
      <c r="B732" s="3" t="n">
        <v>1985</v>
      </c>
      <c r="C732" s="4" t="n">
        <v>51.4384170630874</v>
      </c>
      <c r="D732" s="4" t="n">
        <v>2.65633321845922</v>
      </c>
      <c r="E732" s="3" t="n">
        <f aca="false">LOOKUP(C732,{0,30,60,90},{1,2,3,4})</f>
        <v>2</v>
      </c>
    </row>
    <row r="733" customFormat="false" ht="13.8" hidden="false" customHeight="false" outlineLevel="0" collapsed="false">
      <c r="A733" s="3" t="s">
        <v>17</v>
      </c>
      <c r="B733" s="3" t="n">
        <v>1986</v>
      </c>
      <c r="C733" s="4" t="n">
        <v>51.9223937829381</v>
      </c>
      <c r="D733" s="4" t="n">
        <v>3.12472580922045</v>
      </c>
      <c r="E733" s="3" t="n">
        <f aca="false">LOOKUP(C733,{0,30,60,90},{1,2,3,4})</f>
        <v>2</v>
      </c>
    </row>
    <row r="734" customFormat="false" ht="13.8" hidden="false" customHeight="false" outlineLevel="0" collapsed="false">
      <c r="A734" s="3" t="s">
        <v>17</v>
      </c>
      <c r="B734" s="3" t="n">
        <v>1987</v>
      </c>
      <c r="C734" s="4" t="n">
        <v>54.128956826744</v>
      </c>
      <c r="D734" s="4" t="n">
        <v>1.85072837980809</v>
      </c>
      <c r="E734" s="3" t="n">
        <f aca="false">LOOKUP(C734,{0,30,60,90},{1,2,3,4})</f>
        <v>2</v>
      </c>
    </row>
    <row r="735" customFormat="false" ht="13.8" hidden="false" customHeight="false" outlineLevel="0" collapsed="false">
      <c r="A735" s="3" t="s">
        <v>17</v>
      </c>
      <c r="B735" s="3" t="n">
        <v>1988</v>
      </c>
      <c r="C735" s="4" t="n">
        <v>56.8870867701651</v>
      </c>
      <c r="D735" s="4" t="n">
        <v>2.98043431676287</v>
      </c>
      <c r="E735" s="3" t="n">
        <f aca="false">LOOKUP(C735,{0,30,60,90},{1,2,3,4})</f>
        <v>2</v>
      </c>
    </row>
    <row r="736" customFormat="false" ht="13.8" hidden="false" customHeight="false" outlineLevel="0" collapsed="false">
      <c r="A736" s="3" t="s">
        <v>17</v>
      </c>
      <c r="B736" s="3" t="n">
        <v>1989</v>
      </c>
      <c r="C736" s="4" t="n">
        <v>57.520964360587</v>
      </c>
      <c r="D736" s="4" t="n">
        <v>4.78459449450683</v>
      </c>
      <c r="E736" s="3" t="n">
        <f aca="false">LOOKUP(C736,{0,30,60,90},{1,2,3,4})</f>
        <v>2</v>
      </c>
    </row>
    <row r="737" customFormat="false" ht="13.8" hidden="false" customHeight="false" outlineLevel="0" collapsed="false">
      <c r="A737" s="3" t="s">
        <v>17</v>
      </c>
      <c r="B737" s="3" t="n">
        <v>1990</v>
      </c>
      <c r="C737" s="4" t="n">
        <v>58.4247888619278</v>
      </c>
      <c r="D737" s="4" t="n">
        <v>4.06461102453375</v>
      </c>
      <c r="E737" s="3" t="n">
        <f aca="false">LOOKUP(C737,{0,30,60,90},{1,2,3,4})</f>
        <v>2</v>
      </c>
    </row>
    <row r="738" customFormat="false" ht="13.8" hidden="false" customHeight="false" outlineLevel="0" collapsed="false">
      <c r="A738" s="3" t="s">
        <v>17</v>
      </c>
      <c r="B738" s="3" t="n">
        <v>1991</v>
      </c>
      <c r="C738" s="4" t="n">
        <v>59.2484028267725</v>
      </c>
      <c r="D738" s="4" t="n">
        <v>2.40509481623794</v>
      </c>
      <c r="E738" s="3" t="n">
        <f aca="false">LOOKUP(C738,{0,30,60,90},{1,2,3,4})</f>
        <v>2</v>
      </c>
    </row>
    <row r="739" customFormat="false" ht="13.8" hidden="false" customHeight="false" outlineLevel="0" collapsed="false">
      <c r="A739" s="3" t="s">
        <v>17</v>
      </c>
      <c r="B739" s="3" t="n">
        <v>1992</v>
      </c>
      <c r="C739" s="4" t="n">
        <v>60.6442703173317</v>
      </c>
      <c r="D739" s="4" t="n">
        <v>1.48951559158974</v>
      </c>
      <c r="E739" s="3" t="n">
        <f aca="false">LOOKUP(C739,{0,30,60,90},{1,2,3,4})</f>
        <v>3</v>
      </c>
    </row>
    <row r="740" customFormat="false" ht="13.8" hidden="false" customHeight="false" outlineLevel="0" collapsed="false">
      <c r="A740" s="3" t="s">
        <v>17</v>
      </c>
      <c r="B740" s="3" t="n">
        <v>1993</v>
      </c>
      <c r="C740" s="4" t="n">
        <v>61.227776110554</v>
      </c>
      <c r="D740" s="4" t="n">
        <v>0.651357331582281</v>
      </c>
      <c r="E740" s="3" t="n">
        <f aca="false">LOOKUP(C740,{0,30,60,90},{1,2,3,4})</f>
        <v>3</v>
      </c>
    </row>
    <row r="741" customFormat="false" ht="13.8" hidden="false" customHeight="false" outlineLevel="0" collapsed="false">
      <c r="A741" s="3" t="s">
        <v>17</v>
      </c>
      <c r="B741" s="3" t="n">
        <v>1994</v>
      </c>
      <c r="C741" s="4" t="n">
        <v>58.048741465722</v>
      </c>
      <c r="D741" s="4" t="n">
        <v>2.86436915237676</v>
      </c>
      <c r="E741" s="3" t="n">
        <f aca="false">LOOKUP(C741,{0,30,60,90},{1,2,3,4})</f>
        <v>2</v>
      </c>
    </row>
    <row r="742" customFormat="false" ht="13.8" hidden="false" customHeight="false" outlineLevel="0" collapsed="false">
      <c r="A742" s="3" t="s">
        <v>17</v>
      </c>
      <c r="B742" s="3" t="n">
        <v>1995</v>
      </c>
      <c r="C742" s="4" t="n">
        <v>58.9331752172731</v>
      </c>
      <c r="D742" s="4" t="n">
        <v>3.0331904558653</v>
      </c>
      <c r="E742" s="3" t="n">
        <f aca="false">LOOKUP(C742,{0,30,60,90},{1,2,3,4})</f>
        <v>2</v>
      </c>
    </row>
    <row r="743" customFormat="false" ht="13.8" hidden="false" customHeight="false" outlineLevel="0" collapsed="false">
      <c r="A743" s="3" t="s">
        <v>17</v>
      </c>
      <c r="B743" s="3" t="n">
        <v>1996</v>
      </c>
      <c r="C743" s="4" t="n">
        <v>57.6691529452237</v>
      </c>
      <c r="D743" s="4" t="n">
        <v>3.40600448688215</v>
      </c>
      <c r="E743" s="3" t="n">
        <f aca="false">LOOKUP(C743,{0,30,60,90},{1,2,3,4})</f>
        <v>2</v>
      </c>
    </row>
    <row r="744" customFormat="false" ht="13.8" hidden="false" customHeight="false" outlineLevel="0" collapsed="false">
      <c r="A744" s="3" t="s">
        <v>17</v>
      </c>
      <c r="B744" s="3" t="n">
        <v>1997</v>
      </c>
      <c r="C744" s="4" t="n">
        <v>53.9100097300993</v>
      </c>
      <c r="D744" s="4" t="n">
        <v>4.27843544400934</v>
      </c>
      <c r="E744" s="3" t="n">
        <f aca="false">LOOKUP(C744,{0,30,60,90},{1,2,3,4})</f>
        <v>2</v>
      </c>
    </row>
    <row r="745" customFormat="false" ht="13.8" hidden="false" customHeight="false" outlineLevel="0" collapsed="false">
      <c r="A745" s="3" t="s">
        <v>17</v>
      </c>
      <c r="B745" s="3" t="n">
        <v>1998</v>
      </c>
      <c r="C745" s="4" t="n">
        <v>52.0051646508343</v>
      </c>
      <c r="D745" s="4" t="n">
        <v>3.92352083372789</v>
      </c>
      <c r="E745" s="3" t="n">
        <f aca="false">LOOKUP(C745,{0,30,60,90},{1,2,3,4})</f>
        <v>2</v>
      </c>
    </row>
    <row r="746" customFormat="false" ht="13.8" hidden="false" customHeight="false" outlineLevel="0" collapsed="false">
      <c r="A746" s="3" t="s">
        <v>17</v>
      </c>
      <c r="B746" s="3" t="n">
        <v>1999</v>
      </c>
      <c r="C746" s="4" t="n">
        <v>49.1205174614765</v>
      </c>
      <c r="D746" s="4" t="n">
        <v>4.68448579737009</v>
      </c>
      <c r="E746" s="3" t="n">
        <f aca="false">LOOKUP(C746,{0,30,60,90},{1,2,3,4})</f>
        <v>2</v>
      </c>
    </row>
    <row r="747" customFormat="false" ht="13.8" hidden="false" customHeight="false" outlineLevel="0" collapsed="false">
      <c r="A747" s="3" t="s">
        <v>17</v>
      </c>
      <c r="B747" s="3" t="n">
        <v>2000</v>
      </c>
      <c r="C747" s="4" t="n">
        <v>42.9945449325294</v>
      </c>
      <c r="D747" s="4" t="n">
        <v>3.94093202656964</v>
      </c>
      <c r="E747" s="3" t="n">
        <f aca="false">LOOKUP(C747,{0,30,60,90},{1,2,3,4})</f>
        <v>2</v>
      </c>
    </row>
    <row r="748" customFormat="false" ht="13.8" hidden="false" customHeight="false" outlineLevel="0" collapsed="false">
      <c r="A748" s="3" t="s">
        <v>17</v>
      </c>
      <c r="B748" s="3" t="n">
        <v>2001</v>
      </c>
      <c r="C748" s="4" t="n">
        <v>40.247380681704</v>
      </c>
      <c r="D748" s="4" t="n">
        <v>1.92578237151881</v>
      </c>
      <c r="E748" s="3" t="n">
        <f aca="false">LOOKUP(C748,{0,30,60,90},{1,2,3,4})</f>
        <v>2</v>
      </c>
    </row>
    <row r="749" customFormat="false" ht="13.8" hidden="false" customHeight="false" outlineLevel="0" collapsed="false">
      <c r="A749" s="3" t="s">
        <v>17</v>
      </c>
      <c r="B749" s="3" t="n">
        <v>2002</v>
      </c>
      <c r="C749" s="4" t="n">
        <v>40.4330050256441</v>
      </c>
      <c r="D749" s="4" t="n">
        <v>0.0762894680628845</v>
      </c>
      <c r="E749" s="3" t="n">
        <f aca="false">LOOKUP(C749,{0,30,60,90},{1,2,3,4})</f>
        <v>2</v>
      </c>
    </row>
    <row r="750" customFormat="false" ht="13.8" hidden="false" customHeight="false" outlineLevel="0" collapsed="false">
      <c r="A750" s="3" t="s">
        <v>17</v>
      </c>
      <c r="B750" s="3" t="n">
        <v>2003</v>
      </c>
      <c r="C750" s="4" t="n">
        <v>42.5206260679953</v>
      </c>
      <c r="D750" s="4" t="n">
        <v>0.335652328925207</v>
      </c>
      <c r="E750" s="3" t="n">
        <f aca="false">LOOKUP(C750,{0,30,60,90},{1,2,3,4})</f>
        <v>2</v>
      </c>
    </row>
    <row r="751" customFormat="false" ht="13.8" hidden="false" customHeight="false" outlineLevel="0" collapsed="false">
      <c r="A751" s="3" t="s">
        <v>17</v>
      </c>
      <c r="B751" s="3" t="n">
        <v>2004</v>
      </c>
      <c r="C751" s="4" t="n">
        <v>43.7514251278543</v>
      </c>
      <c r="D751" s="4" t="n">
        <v>2.23650836323683</v>
      </c>
      <c r="E751" s="3" t="n">
        <f aca="false">LOOKUP(C751,{0,30,60,90},{1,2,3,4})</f>
        <v>2</v>
      </c>
    </row>
    <row r="752" customFormat="false" ht="13.8" hidden="false" customHeight="false" outlineLevel="0" collapsed="false">
      <c r="A752" s="3" t="s">
        <v>17</v>
      </c>
      <c r="B752" s="3" t="n">
        <v>2005</v>
      </c>
      <c r="C752" s="4" t="n">
        <v>42.948382082831</v>
      </c>
      <c r="D752" s="4" t="n">
        <v>2.04650014176873</v>
      </c>
      <c r="E752" s="3" t="n">
        <f aca="false">LOOKUP(C752,{0,30,60,90},{1,2,3,4})</f>
        <v>2</v>
      </c>
    </row>
    <row r="753" customFormat="false" ht="13.8" hidden="false" customHeight="false" outlineLevel="0" collapsed="false">
      <c r="A753" s="3" t="s">
        <v>17</v>
      </c>
      <c r="B753" s="3" t="n">
        <v>2006</v>
      </c>
      <c r="C753" s="4" t="n">
        <v>39.1695173782339</v>
      </c>
      <c r="D753" s="4" t="n">
        <v>3.39426640554628</v>
      </c>
      <c r="E753" s="3" t="n">
        <f aca="false">LOOKUP(C753,{0,30,60,90},{1,2,3,4})</f>
        <v>2</v>
      </c>
    </row>
    <row r="754" customFormat="false" ht="13.8" hidden="false" customHeight="false" outlineLevel="0" collapsed="false">
      <c r="A754" s="3" t="s">
        <v>17</v>
      </c>
      <c r="B754" s="3" t="n">
        <v>2007</v>
      </c>
      <c r="C754" s="4" t="n">
        <v>37.9837654572823</v>
      </c>
      <c r="D754" s="4" t="n">
        <v>3.61311574886765</v>
      </c>
      <c r="E754" s="3" t="n">
        <f aca="false">LOOKUP(C754,{0,30,60,90},{1,2,3,4})</f>
        <v>2</v>
      </c>
    </row>
    <row r="755" customFormat="false" ht="13.8" hidden="false" customHeight="false" outlineLevel="0" collapsed="false">
      <c r="A755" s="3" t="s">
        <v>17</v>
      </c>
      <c r="B755" s="3" t="n">
        <v>2008</v>
      </c>
      <c r="C755" s="4" t="n">
        <v>50.2951082678982</v>
      </c>
      <c r="D755" s="4" t="n">
        <v>1.99580842581708</v>
      </c>
      <c r="E755" s="3" t="n">
        <f aca="false">LOOKUP(C755,{0,30,60,90},{1,2,3,4})</f>
        <v>2</v>
      </c>
    </row>
    <row r="756" customFormat="false" ht="13.8" hidden="false" customHeight="false" outlineLevel="0" collapsed="false">
      <c r="A756" s="3" t="s">
        <v>17</v>
      </c>
      <c r="B756" s="3" t="n">
        <v>2009</v>
      </c>
      <c r="C756" s="4" t="n">
        <v>50.4754848763113</v>
      </c>
      <c r="D756" s="4" t="n">
        <v>-4.17271616179016</v>
      </c>
      <c r="E756" s="3" t="n">
        <f aca="false">LOOKUP(C756,{0,30,60,90},{1,2,3,4})</f>
        <v>2</v>
      </c>
    </row>
    <row r="757" customFormat="false" ht="13.8" hidden="false" customHeight="false" outlineLevel="0" collapsed="false">
      <c r="A757" s="3" t="s">
        <v>18</v>
      </c>
      <c r="B757" s="3" t="n">
        <v>1946</v>
      </c>
      <c r="C757" s="4" t="n">
        <v>134.014453584019</v>
      </c>
      <c r="D757" s="4" t="n">
        <v>7.71131982204647</v>
      </c>
      <c r="E757" s="3" t="n">
        <f aca="false">LOOKUP(C757,{0,30,60,90},{1,2,3,4})</f>
        <v>4</v>
      </c>
    </row>
    <row r="758" customFormat="false" ht="13.8" hidden="false" customHeight="false" outlineLevel="0" collapsed="false">
      <c r="A758" s="3" t="s">
        <v>18</v>
      </c>
      <c r="B758" s="3" t="n">
        <v>1947</v>
      </c>
      <c r="C758" s="4" t="n">
        <v>120.429771784232</v>
      </c>
      <c r="D758" s="4" t="n">
        <v>11.9320789352914</v>
      </c>
      <c r="E758" s="3" t="n">
        <f aca="false">LOOKUP(C758,{0,30,60,90},{1,2,3,4})</f>
        <v>4</v>
      </c>
    </row>
    <row r="759" customFormat="false" ht="13.8" hidden="false" customHeight="false" outlineLevel="0" collapsed="false">
      <c r="A759" s="3" t="s">
        <v>18</v>
      </c>
      <c r="B759" s="3" t="n">
        <v>1948</v>
      </c>
      <c r="C759" s="4" t="n">
        <v>117.20595959596</v>
      </c>
      <c r="D759" s="4" t="n">
        <v>-9.92209922099221</v>
      </c>
      <c r="E759" s="3" t="n">
        <f aca="false">LOOKUP(C759,{0,30,60,90},{1,2,3,4})</f>
        <v>4</v>
      </c>
    </row>
    <row r="760" customFormat="false" ht="13.8" hidden="false" customHeight="false" outlineLevel="0" collapsed="false">
      <c r="A760" s="3" t="s">
        <v>18</v>
      </c>
      <c r="B760" s="3" t="n">
        <v>1949</v>
      </c>
      <c r="C760" s="4" t="n">
        <v>111.486269196025</v>
      </c>
      <c r="D760" s="4" t="n">
        <v>10.7874374146564</v>
      </c>
      <c r="E760" s="3" t="n">
        <f aca="false">LOOKUP(C760,{0,30,60,90},{1,2,3,4})</f>
        <v>4</v>
      </c>
    </row>
    <row r="761" customFormat="false" ht="13.8" hidden="false" customHeight="false" outlineLevel="0" collapsed="false">
      <c r="A761" s="3" t="s">
        <v>18</v>
      </c>
      <c r="B761" s="3" t="n">
        <v>1950</v>
      </c>
      <c r="C761" s="4" t="n">
        <v>87.6529119318182</v>
      </c>
      <c r="D761" s="4" t="n">
        <v>14.6759487665158</v>
      </c>
      <c r="E761" s="3" t="n">
        <f aca="false">LOOKUP(C761,{0,30,60,90},{1,2,3,4})</f>
        <v>3</v>
      </c>
    </row>
    <row r="762" customFormat="false" ht="13.8" hidden="false" customHeight="false" outlineLevel="0" collapsed="false">
      <c r="A762" s="3" t="s">
        <v>18</v>
      </c>
      <c r="B762" s="3" t="n">
        <v>1951</v>
      </c>
      <c r="C762" s="4" t="n">
        <v>91.7511309115833</v>
      </c>
      <c r="D762" s="4" t="n">
        <v>-7.63510163609321</v>
      </c>
      <c r="E762" s="3" t="n">
        <f aca="false">LOOKUP(C762,{0,30,60,90},{1,2,3,4})</f>
        <v>4</v>
      </c>
    </row>
    <row r="763" customFormat="false" ht="13.8" hidden="false" customHeight="false" outlineLevel="0" collapsed="false">
      <c r="A763" s="3" t="s">
        <v>18</v>
      </c>
      <c r="B763" s="3" t="n">
        <v>1952</v>
      </c>
      <c r="C763" s="4" t="n">
        <v>85.831609947644</v>
      </c>
      <c r="D763" s="4" t="n">
        <v>4.34782608695652</v>
      </c>
      <c r="E763" s="3" t="n">
        <f aca="false">LOOKUP(C763,{0,30,60,90},{1,2,3,4})</f>
        <v>3</v>
      </c>
    </row>
    <row r="764" customFormat="false" ht="13.8" hidden="false" customHeight="false" outlineLevel="0" collapsed="false">
      <c r="A764" s="3" t="s">
        <v>18</v>
      </c>
      <c r="B764" s="3" t="n">
        <v>1953</v>
      </c>
      <c r="C764" s="4" t="n">
        <v>79.2638461538462</v>
      </c>
      <c r="D764" s="4" t="n">
        <v>3.42078189300412</v>
      </c>
      <c r="E764" s="3" t="n">
        <f aca="false">LOOKUP(C764,{0,30,60,90},{1,2,3,4})</f>
        <v>3</v>
      </c>
    </row>
    <row r="765" customFormat="false" ht="13.8" hidden="false" customHeight="false" outlineLevel="0" collapsed="false">
      <c r="A765" s="3" t="s">
        <v>18</v>
      </c>
      <c r="B765" s="3" t="n">
        <v>1954</v>
      </c>
      <c r="C765" s="4" t="n">
        <v>75.2755993606819</v>
      </c>
      <c r="D765" s="4" t="n">
        <v>13.7652325292216</v>
      </c>
      <c r="E765" s="3" t="n">
        <f aca="false">LOOKUP(C765,{0,30,60,90},{1,2,3,4})</f>
        <v>3</v>
      </c>
    </row>
    <row r="766" customFormat="false" ht="13.8" hidden="false" customHeight="false" outlineLevel="0" collapsed="false">
      <c r="A766" s="3" t="s">
        <v>18</v>
      </c>
      <c r="B766" s="3" t="n">
        <v>1955</v>
      </c>
      <c r="C766" s="4" t="n">
        <v>73.8437594744821</v>
      </c>
      <c r="D766" s="4" t="n">
        <v>1.86359164936059</v>
      </c>
      <c r="E766" s="3" t="n">
        <f aca="false">LOOKUP(C766,{0,30,60,90},{1,2,3,4})</f>
        <v>3</v>
      </c>
    </row>
    <row r="767" customFormat="false" ht="13.8" hidden="false" customHeight="false" outlineLevel="0" collapsed="false">
      <c r="A767" s="3" t="s">
        <v>18</v>
      </c>
      <c r="B767" s="3" t="n">
        <v>1956</v>
      </c>
      <c r="C767" s="4" t="n">
        <v>70.7604427333975</v>
      </c>
      <c r="D767" s="4" t="n">
        <v>5.18268147432803</v>
      </c>
      <c r="E767" s="3" t="n">
        <f aca="false">LOOKUP(C767,{0,30,60,90},{1,2,3,4})</f>
        <v>3</v>
      </c>
    </row>
    <row r="768" customFormat="false" ht="13.8" hidden="false" customHeight="false" outlineLevel="0" collapsed="false">
      <c r="A768" s="3" t="s">
        <v>18</v>
      </c>
      <c r="B768" s="3" t="n">
        <v>1957</v>
      </c>
      <c r="C768" s="4" t="n">
        <v>68.0556404494382</v>
      </c>
      <c r="D768" s="4" t="n">
        <v>2.85641418005611</v>
      </c>
      <c r="E768" s="3" t="n">
        <f aca="false">LOOKUP(C768,{0,30,60,90},{1,2,3,4})</f>
        <v>3</v>
      </c>
    </row>
    <row r="769" customFormat="false" ht="13.8" hidden="false" customHeight="false" outlineLevel="0" collapsed="false">
      <c r="A769" s="3" t="s">
        <v>18</v>
      </c>
      <c r="B769" s="3" t="n">
        <v>1958</v>
      </c>
      <c r="C769" s="4" t="n">
        <v>67.3943127962085</v>
      </c>
      <c r="D769" s="4" t="n">
        <v>3.92759732209274</v>
      </c>
      <c r="E769" s="3" t="n">
        <f aca="false">LOOKUP(C769,{0,30,60,90},{1,2,3,4})</f>
        <v>3</v>
      </c>
    </row>
    <row r="770" customFormat="false" ht="13.8" hidden="false" customHeight="false" outlineLevel="0" collapsed="false">
      <c r="A770" s="3" t="s">
        <v>18</v>
      </c>
      <c r="B770" s="3" t="n">
        <v>1959</v>
      </c>
      <c r="C770" s="4" t="n">
        <v>65.7979049153908</v>
      </c>
      <c r="D770" s="4" t="n">
        <v>7.1193396001336</v>
      </c>
      <c r="E770" s="3" t="n">
        <f aca="false">LOOKUP(C770,{0,30,60,90},{1,2,3,4})</f>
        <v>3</v>
      </c>
    </row>
    <row r="771" customFormat="false" ht="13.8" hidden="false" customHeight="false" outlineLevel="0" collapsed="false">
      <c r="A771" s="3" t="s">
        <v>18</v>
      </c>
      <c r="B771" s="3" t="n">
        <v>1960</v>
      </c>
      <c r="C771" s="4" t="n">
        <v>62.8593970971343</v>
      </c>
      <c r="D771" s="4" t="n">
        <v>0</v>
      </c>
      <c r="E771" s="3" t="n">
        <f aca="false">LOOKUP(C771,{0,30,60,90},{1,2,3,4})</f>
        <v>3</v>
      </c>
    </row>
    <row r="772" customFormat="false" ht="13.8" hidden="false" customHeight="false" outlineLevel="0" collapsed="false">
      <c r="A772" s="3" t="s">
        <v>18</v>
      </c>
      <c r="B772" s="3" t="n">
        <v>1961</v>
      </c>
      <c r="C772" s="4" t="n">
        <v>62.3911606180381</v>
      </c>
      <c r="D772" s="4" t="n">
        <v>5.59044946322775</v>
      </c>
      <c r="E772" s="3" t="n">
        <f aca="false">LOOKUP(C772,{0,30,60,90},{1,2,3,4})</f>
        <v>3</v>
      </c>
    </row>
    <row r="773" customFormat="false" ht="13.8" hidden="false" customHeight="false" outlineLevel="0" collapsed="false">
      <c r="A773" s="3" t="s">
        <v>18</v>
      </c>
      <c r="B773" s="3" t="n">
        <v>1962</v>
      </c>
      <c r="C773" s="4" t="n">
        <v>60.2763587862621</v>
      </c>
      <c r="D773" s="4" t="n">
        <v>2.15575430307122</v>
      </c>
      <c r="E773" s="3" t="n">
        <f aca="false">LOOKUP(C773,{0,30,60,90},{1,2,3,4})</f>
        <v>3</v>
      </c>
    </row>
    <row r="774" customFormat="false" ht="13.8" hidden="false" customHeight="false" outlineLevel="0" collapsed="false">
      <c r="A774" s="3" t="s">
        <v>18</v>
      </c>
      <c r="B774" s="3" t="n">
        <v>1963</v>
      </c>
      <c r="C774" s="4" t="n">
        <v>59.0982584784601</v>
      </c>
      <c r="D774" s="4" t="n">
        <v>6.33491637414825</v>
      </c>
      <c r="E774" s="3" t="n">
        <f aca="false">LOOKUP(C774,{0,30,60,90},{1,2,3,4})</f>
        <v>2</v>
      </c>
    </row>
    <row r="775" customFormat="false" ht="13.8" hidden="false" customHeight="false" outlineLevel="0" collapsed="false">
      <c r="A775" s="3" t="s">
        <v>18</v>
      </c>
      <c r="B775" s="3" t="n">
        <v>1964</v>
      </c>
      <c r="C775" s="4" t="n">
        <v>56.331680133742</v>
      </c>
      <c r="D775" s="4" t="n">
        <v>4.87397568837624</v>
      </c>
      <c r="E775" s="3" t="n">
        <f aca="false">LOOKUP(C775,{0,30,60,90},{1,2,3,4})</f>
        <v>2</v>
      </c>
    </row>
    <row r="776" customFormat="false" ht="13.8" hidden="false" customHeight="false" outlineLevel="0" collapsed="false">
      <c r="A776" s="3" t="s">
        <v>18</v>
      </c>
      <c r="B776" s="3" t="n">
        <v>1965</v>
      </c>
      <c r="C776" s="4" t="n">
        <v>55.1865359814289</v>
      </c>
      <c r="D776" s="4" t="n">
        <v>6.36942675159236</v>
      </c>
      <c r="E776" s="3" t="n">
        <f aca="false">LOOKUP(C776,{0,30,60,90},{1,2,3,4})</f>
        <v>2</v>
      </c>
    </row>
    <row r="777" customFormat="false" ht="13.8" hidden="false" customHeight="false" outlineLevel="0" collapsed="false">
      <c r="A777" s="3" t="s">
        <v>18</v>
      </c>
      <c r="B777" s="3" t="n">
        <v>1966</v>
      </c>
      <c r="C777" s="4" t="n">
        <v>55.8545679623669</v>
      </c>
      <c r="D777" s="4" t="n">
        <v>6.30831360534745</v>
      </c>
      <c r="E777" s="3" t="n">
        <f aca="false">LOOKUP(C777,{0,30,60,90},{1,2,3,4})</f>
        <v>2</v>
      </c>
    </row>
    <row r="778" customFormat="false" ht="13.8" hidden="false" customHeight="false" outlineLevel="0" collapsed="false">
      <c r="A778" s="3" t="s">
        <v>18</v>
      </c>
      <c r="B778" s="3" t="n">
        <v>1967</v>
      </c>
      <c r="C778" s="4" t="n">
        <v>57.6608654076022</v>
      </c>
      <c r="D778" s="4" t="n">
        <v>-4.56510348441184</v>
      </c>
      <c r="E778" s="3" t="n">
        <f aca="false">LOOKUP(C778,{0,30,60,90},{1,2,3,4})</f>
        <v>2</v>
      </c>
    </row>
    <row r="779" customFormat="false" ht="13.8" hidden="false" customHeight="false" outlineLevel="0" collapsed="false">
      <c r="A779" s="3" t="s">
        <v>18</v>
      </c>
      <c r="B779" s="3" t="n">
        <v>1968</v>
      </c>
      <c r="C779" s="4" t="n">
        <v>58.9848737601443</v>
      </c>
      <c r="D779" s="4" t="n">
        <v>-0.161279253311375</v>
      </c>
      <c r="E779" s="3" t="n">
        <f aca="false">LOOKUP(C779,{0,30,60,90},{1,2,3,4})</f>
        <v>2</v>
      </c>
    </row>
    <row r="780" customFormat="false" ht="13.8" hidden="false" customHeight="false" outlineLevel="0" collapsed="false">
      <c r="A780" s="3" t="s">
        <v>18</v>
      </c>
      <c r="B780" s="3" t="n">
        <v>1969</v>
      </c>
      <c r="C780" s="4" t="n">
        <v>54.0802493182704</v>
      </c>
      <c r="D780" s="4" t="n">
        <v>10.3247980752707</v>
      </c>
      <c r="E780" s="3" t="n">
        <f aca="false">LOOKUP(C780,{0,30,60,90},{1,2,3,4})</f>
        <v>2</v>
      </c>
    </row>
    <row r="781" customFormat="false" ht="13.8" hidden="false" customHeight="false" outlineLevel="0" collapsed="false">
      <c r="A781" s="3" t="s">
        <v>18</v>
      </c>
      <c r="B781" s="3" t="n">
        <v>1970</v>
      </c>
      <c r="C781" s="4" t="n">
        <v>49.3332133058985</v>
      </c>
      <c r="D781" s="4" t="n">
        <v>-1.41748964142185</v>
      </c>
      <c r="E781" s="3" t="n">
        <f aca="false">LOOKUP(C781,{0,30,60,90},{1,2,3,4})</f>
        <v>2</v>
      </c>
    </row>
    <row r="782" customFormat="false" ht="13.8" hidden="false" customHeight="false" outlineLevel="0" collapsed="false">
      <c r="A782" s="3" t="s">
        <v>18</v>
      </c>
      <c r="B782" s="3" t="n">
        <v>1971</v>
      </c>
      <c r="C782" s="4" t="n">
        <v>43.7439918533605</v>
      </c>
      <c r="D782" s="4" t="n">
        <v>5.18581721653395</v>
      </c>
      <c r="E782" s="3" t="n">
        <f aca="false">LOOKUP(C782,{0,30,60,90},{1,2,3,4})</f>
        <v>2</v>
      </c>
    </row>
    <row r="783" customFormat="false" ht="13.8" hidden="false" customHeight="false" outlineLevel="0" collapsed="false">
      <c r="A783" s="3" t="s">
        <v>18</v>
      </c>
      <c r="B783" s="3" t="n">
        <v>1972</v>
      </c>
      <c r="C783" s="4" t="n">
        <v>39.982280723959</v>
      </c>
      <c r="D783" s="4" t="n">
        <v>4.28421210755596</v>
      </c>
      <c r="E783" s="3" t="n">
        <f aca="false">LOOKUP(C783,{0,30,60,90},{1,2,3,4})</f>
        <v>2</v>
      </c>
    </row>
    <row r="784" customFormat="false" ht="13.8" hidden="false" customHeight="false" outlineLevel="0" collapsed="false">
      <c r="A784" s="3" t="s">
        <v>18</v>
      </c>
      <c r="B784" s="3" t="n">
        <v>1973</v>
      </c>
      <c r="C784" s="4" t="n">
        <v>37.7758452005653</v>
      </c>
      <c r="D784" s="4" t="n">
        <v>7.10437613436663</v>
      </c>
      <c r="E784" s="3" t="n">
        <f aca="false">LOOKUP(C784,{0,30,60,90},{1,2,3,4})</f>
        <v>2</v>
      </c>
    </row>
    <row r="785" customFormat="false" ht="13.8" hidden="false" customHeight="false" outlineLevel="0" collapsed="false">
      <c r="A785" s="3" t="s">
        <v>18</v>
      </c>
      <c r="B785" s="3" t="n">
        <v>1974</v>
      </c>
      <c r="C785" s="4" t="n">
        <v>36.0475482912333</v>
      </c>
      <c r="D785" s="4" t="n">
        <v>5.95260510530704</v>
      </c>
      <c r="E785" s="3" t="n">
        <f aca="false">LOOKUP(C785,{0,30,60,90},{1,2,3,4})</f>
        <v>2</v>
      </c>
    </row>
    <row r="786" customFormat="false" ht="13.8" hidden="false" customHeight="false" outlineLevel="0" collapsed="false">
      <c r="A786" s="3" t="s">
        <v>18</v>
      </c>
      <c r="B786" s="3" t="n">
        <v>1975</v>
      </c>
      <c r="C786" s="4" t="n">
        <v>35.8159067535139</v>
      </c>
      <c r="D786" s="4" t="n">
        <v>-1.15003808073115</v>
      </c>
      <c r="E786" s="3" t="n">
        <f aca="false">LOOKUP(C786,{0,30,60,90},{1,2,3,4})</f>
        <v>2</v>
      </c>
    </row>
    <row r="787" customFormat="false" ht="13.8" hidden="false" customHeight="false" outlineLevel="0" collapsed="false">
      <c r="A787" s="3" t="s">
        <v>18</v>
      </c>
      <c r="B787" s="3" t="n">
        <v>1976</v>
      </c>
      <c r="C787" s="4" t="n">
        <v>39.3730941068009</v>
      </c>
      <c r="D787" s="4" t="n">
        <v>2.43983871381976</v>
      </c>
      <c r="E787" s="3" t="n">
        <f aca="false">LOOKUP(C787,{0,30,60,90},{1,2,3,4})</f>
        <v>2</v>
      </c>
    </row>
    <row r="788" customFormat="false" ht="13.8" hidden="false" customHeight="false" outlineLevel="0" collapsed="false">
      <c r="A788" s="3" t="s">
        <v>18</v>
      </c>
      <c r="B788" s="3" t="n">
        <v>1977</v>
      </c>
      <c r="C788" s="4" t="n">
        <v>41.9706078824315</v>
      </c>
      <c r="D788" s="4" t="n">
        <v>-4.87126131320982</v>
      </c>
      <c r="E788" s="3" t="n">
        <f aca="false">LOOKUP(C788,{0,30,60,90},{1,2,3,4})</f>
        <v>2</v>
      </c>
    </row>
    <row r="789" customFormat="false" ht="13.8" hidden="false" customHeight="false" outlineLevel="0" collapsed="false">
      <c r="A789" s="3" t="s">
        <v>18</v>
      </c>
      <c r="B789" s="3" t="n">
        <v>1978</v>
      </c>
      <c r="C789" s="4" t="n">
        <v>44.0971812713763</v>
      </c>
      <c r="D789" s="4" t="n">
        <v>0.403225806451624</v>
      </c>
      <c r="E789" s="3" t="n">
        <f aca="false">LOOKUP(C789,{0,30,60,90},{1,2,3,4})</f>
        <v>2</v>
      </c>
    </row>
    <row r="790" customFormat="false" ht="13.8" hidden="false" customHeight="false" outlineLevel="0" collapsed="false">
      <c r="A790" s="3" t="s">
        <v>18</v>
      </c>
      <c r="B790" s="3" t="n">
        <v>1979</v>
      </c>
      <c r="C790" s="4" t="n">
        <v>44.5263955544329</v>
      </c>
      <c r="D790" s="4" t="n">
        <v>2.03953067170644</v>
      </c>
      <c r="E790" s="3" t="n">
        <f aca="false">LOOKUP(C790,{0,30,60,90},{1,2,3,4})</f>
        <v>2</v>
      </c>
    </row>
    <row r="791" customFormat="false" ht="13.8" hidden="false" customHeight="false" outlineLevel="0" collapsed="false">
      <c r="A791" s="3" t="s">
        <v>18</v>
      </c>
      <c r="B791" s="3" t="n">
        <v>1980</v>
      </c>
      <c r="C791" s="4" t="n">
        <v>44.9765135699374</v>
      </c>
      <c r="D791" s="4" t="n">
        <v>1.009</v>
      </c>
      <c r="E791" s="3" t="n">
        <f aca="false">LOOKUP(C791,{0,30,60,90},{1,2,3,4})</f>
        <v>2</v>
      </c>
    </row>
    <row r="792" customFormat="false" ht="13.8" hidden="false" customHeight="false" outlineLevel="0" collapsed="false">
      <c r="A792" s="3" t="s">
        <v>18</v>
      </c>
      <c r="B792" s="3" t="n">
        <v>1981</v>
      </c>
      <c r="C792" s="4" t="n">
        <v>41.629916460507</v>
      </c>
      <c r="D792" s="4" t="n">
        <v>2.961</v>
      </c>
      <c r="E792" s="3" t="n">
        <f aca="false">LOOKUP(C792,{0,30,60,90},{1,2,3,4})</f>
        <v>2</v>
      </c>
    </row>
    <row r="793" customFormat="false" ht="13.8" hidden="false" customHeight="false" outlineLevel="0" collapsed="false">
      <c r="A793" s="3" t="s">
        <v>18</v>
      </c>
      <c r="B793" s="3" t="n">
        <v>1982</v>
      </c>
      <c r="C793" s="4" t="n">
        <v>45.7671368079213</v>
      </c>
      <c r="D793" s="4" t="n">
        <v>2.878</v>
      </c>
      <c r="E793" s="3" t="n">
        <f aca="false">LOOKUP(C793,{0,30,60,90},{1,2,3,4})</f>
        <v>2</v>
      </c>
    </row>
    <row r="794" customFormat="false" ht="13.8" hidden="false" customHeight="false" outlineLevel="0" collapsed="false">
      <c r="A794" s="3" t="s">
        <v>18</v>
      </c>
      <c r="B794" s="3" t="n">
        <v>1983</v>
      </c>
      <c r="C794" s="4" t="n">
        <v>53.7529779844427</v>
      </c>
      <c r="D794" s="4" t="n">
        <v>-0.124</v>
      </c>
      <c r="E794" s="3" t="n">
        <f aca="false">LOOKUP(C794,{0,30,60,90},{1,2,3,4})</f>
        <v>2</v>
      </c>
    </row>
    <row r="795" customFormat="false" ht="13.8" hidden="false" customHeight="false" outlineLevel="0" collapsed="false">
      <c r="A795" s="3" t="s">
        <v>18</v>
      </c>
      <c r="B795" s="3" t="n">
        <v>1984</v>
      </c>
      <c r="C795" s="4" t="n">
        <v>55.591419712296</v>
      </c>
      <c r="D795" s="4" t="n">
        <v>6.858</v>
      </c>
      <c r="E795" s="3" t="n">
        <f aca="false">LOOKUP(C795,{0,30,60,90},{1,2,3,4})</f>
        <v>2</v>
      </c>
    </row>
    <row r="796" customFormat="false" ht="13.8" hidden="false" customHeight="false" outlineLevel="0" collapsed="false">
      <c r="A796" s="3" t="s">
        <v>18</v>
      </c>
      <c r="B796" s="3" t="n">
        <v>1985</v>
      </c>
      <c r="C796" s="4" t="n">
        <v>62.3647365399055</v>
      </c>
      <c r="D796" s="4" t="n">
        <v>1.213</v>
      </c>
      <c r="E796" s="3" t="n">
        <f aca="false">LOOKUP(C796,{0,30,60,90},{1,2,3,4})</f>
        <v>3</v>
      </c>
    </row>
    <row r="797" customFormat="false" ht="13.8" hidden="false" customHeight="false" outlineLevel="0" collapsed="false">
      <c r="A797" s="3" t="s">
        <v>18</v>
      </c>
      <c r="B797" s="3" t="n">
        <v>1986</v>
      </c>
      <c r="C797" s="4" t="n">
        <v>57.2912190230626</v>
      </c>
      <c r="D797" s="4" t="n">
        <v>1.81</v>
      </c>
      <c r="E797" s="3" t="n">
        <f aca="false">LOOKUP(C797,{0,30,60,90},{1,2,3,4})</f>
        <v>2</v>
      </c>
    </row>
    <row r="798" customFormat="false" ht="13.8" hidden="false" customHeight="false" outlineLevel="0" collapsed="false">
      <c r="A798" s="3" t="s">
        <v>18</v>
      </c>
      <c r="B798" s="3" t="n">
        <v>1987</v>
      </c>
      <c r="C798" s="4" t="n">
        <v>67.7775117708084</v>
      </c>
      <c r="D798" s="4" t="n">
        <v>0.754</v>
      </c>
      <c r="E798" s="3" t="n">
        <f aca="false">LOOKUP(C798,{0,30,60,90},{1,2,3,4})</f>
        <v>3</v>
      </c>
    </row>
    <row r="799" customFormat="false" ht="13.8" hidden="false" customHeight="false" outlineLevel="0" collapsed="false">
      <c r="A799" s="3" t="s">
        <v>18</v>
      </c>
      <c r="B799" s="3" t="n">
        <v>1988</v>
      </c>
      <c r="C799" s="4" t="n">
        <v>57.4385815310878</v>
      </c>
      <c r="D799" s="4" t="n">
        <v>-0.022</v>
      </c>
      <c r="E799" s="3" t="n">
        <f aca="false">LOOKUP(C799,{0,30,60,90},{1,2,3,4})</f>
        <v>2</v>
      </c>
    </row>
    <row r="800" customFormat="false" ht="13.8" hidden="false" customHeight="false" outlineLevel="0" collapsed="false">
      <c r="A800" s="3" t="s">
        <v>18</v>
      </c>
      <c r="B800" s="3" t="n">
        <v>1989</v>
      </c>
      <c r="C800" s="4" t="n">
        <v>55.2647324845196</v>
      </c>
      <c r="D800" s="4" t="n">
        <v>0.846</v>
      </c>
      <c r="E800" s="3" t="n">
        <f aca="false">LOOKUP(C800,{0,30,60,90},{1,2,3,4})</f>
        <v>2</v>
      </c>
    </row>
    <row r="801" customFormat="false" ht="13.8" hidden="false" customHeight="false" outlineLevel="0" collapsed="false">
      <c r="A801" s="3" t="s">
        <v>18</v>
      </c>
      <c r="B801" s="3" t="n">
        <v>1990</v>
      </c>
      <c r="C801" s="4" t="n">
        <v>60.6176181102362</v>
      </c>
      <c r="D801" s="4" t="n">
        <v>0.056</v>
      </c>
      <c r="E801" s="3" t="n">
        <f aca="false">LOOKUP(C801,{0,30,60,90},{1,2,3,4})</f>
        <v>3</v>
      </c>
    </row>
    <row r="802" customFormat="false" ht="13.8" hidden="false" customHeight="false" outlineLevel="0" collapsed="false">
      <c r="A802" s="3" t="s">
        <v>18</v>
      </c>
      <c r="B802" s="3" t="n">
        <v>1991</v>
      </c>
      <c r="C802" s="4" t="n">
        <v>60.2377426785127</v>
      </c>
      <c r="D802" s="4" t="n">
        <v>-1.677</v>
      </c>
      <c r="E802" s="3" t="n">
        <f aca="false">LOOKUP(C802,{0,30,60,90},{1,2,3,4})</f>
        <v>3</v>
      </c>
    </row>
    <row r="803" customFormat="false" ht="13.8" hidden="false" customHeight="false" outlineLevel="0" collapsed="false">
      <c r="A803" s="3" t="s">
        <v>18</v>
      </c>
      <c r="B803" s="3" t="n">
        <v>1992</v>
      </c>
      <c r="C803" s="4" t="n">
        <v>62.0285463679132</v>
      </c>
      <c r="D803" s="4" t="n">
        <v>0.771</v>
      </c>
      <c r="E803" s="3" t="n">
        <f aca="false">LOOKUP(C803,{0,30,60,90},{1,2,3,4})</f>
        <v>3</v>
      </c>
    </row>
    <row r="804" customFormat="false" ht="13.8" hidden="false" customHeight="false" outlineLevel="0" collapsed="false">
      <c r="A804" s="3" t="s">
        <v>18</v>
      </c>
      <c r="B804" s="3" t="n">
        <v>1993</v>
      </c>
      <c r="C804" s="4" t="n">
        <v>58.3360979026134</v>
      </c>
      <c r="D804" s="4" t="n">
        <v>5.195</v>
      </c>
      <c r="E804" s="3" t="n">
        <f aca="false">LOOKUP(C804,{0,30,60,90},{1,2,3,4})</f>
        <v>2</v>
      </c>
    </row>
    <row r="805" customFormat="false" ht="13.8" hidden="false" customHeight="false" outlineLevel="0" collapsed="false">
      <c r="A805" s="3" t="s">
        <v>18</v>
      </c>
      <c r="B805" s="3" t="n">
        <v>1994</v>
      </c>
      <c r="C805" s="4" t="n">
        <v>52.9775556544461</v>
      </c>
      <c r="D805" s="4" t="n">
        <v>5.859</v>
      </c>
      <c r="E805" s="3" t="n">
        <f aca="false">LOOKUP(C805,{0,30,60,90},{1,2,3,4})</f>
        <v>2</v>
      </c>
    </row>
    <row r="806" customFormat="false" ht="13.8" hidden="false" customHeight="false" outlineLevel="0" collapsed="false">
      <c r="A806" s="3" t="s">
        <v>18</v>
      </c>
      <c r="B806" s="3" t="n">
        <v>1995</v>
      </c>
      <c r="C806" s="4" t="n">
        <v>47.2018839648897</v>
      </c>
      <c r="D806" s="4" t="n">
        <v>4.337</v>
      </c>
      <c r="E806" s="3" t="n">
        <f aca="false">LOOKUP(C806,{0,30,60,90},{1,2,3,4})</f>
        <v>2</v>
      </c>
    </row>
    <row r="807" customFormat="false" ht="13.8" hidden="false" customHeight="false" outlineLevel="0" collapsed="false">
      <c r="A807" s="3" t="s">
        <v>18</v>
      </c>
      <c r="B807" s="3" t="n">
        <v>1996</v>
      </c>
      <c r="C807" s="4" t="n">
        <v>42.3637978379151</v>
      </c>
      <c r="D807" s="4" t="n">
        <v>4.019</v>
      </c>
      <c r="E807" s="3" t="n">
        <f aca="false">LOOKUP(C807,{0,30,60,90},{1,2,3,4})</f>
        <v>2</v>
      </c>
    </row>
    <row r="808" customFormat="false" ht="13.8" hidden="false" customHeight="false" outlineLevel="0" collapsed="false">
      <c r="A808" s="3" t="s">
        <v>18</v>
      </c>
      <c r="B808" s="3" t="n">
        <v>1997</v>
      </c>
      <c r="C808" s="4" t="n">
        <v>35.3988919394995</v>
      </c>
      <c r="D808" s="4" t="n">
        <v>2.163</v>
      </c>
      <c r="E808" s="3" t="n">
        <f aca="false">LOOKUP(C808,{0,30,60,90},{1,2,3,4})</f>
        <v>2</v>
      </c>
    </row>
    <row r="809" customFormat="false" ht="13.8" hidden="false" customHeight="false" outlineLevel="0" collapsed="false">
      <c r="A809" s="3" t="s">
        <v>18</v>
      </c>
      <c r="B809" s="3" t="n">
        <v>1998</v>
      </c>
      <c r="C809" s="4" t="n">
        <v>36.6492247874573</v>
      </c>
      <c r="D809" s="4" t="n">
        <v>-0.048</v>
      </c>
      <c r="E809" s="3" t="n">
        <f aca="false">LOOKUP(C809,{0,30,60,90},{1,2,3,4})</f>
        <v>2</v>
      </c>
    </row>
    <row r="810" customFormat="false" ht="13.8" hidden="false" customHeight="false" outlineLevel="0" collapsed="false">
      <c r="A810" s="3" t="s">
        <v>18</v>
      </c>
      <c r="B810" s="3" t="n">
        <v>1999</v>
      </c>
      <c r="C810" s="4" t="n">
        <v>33.4844352830653</v>
      </c>
      <c r="D810" s="4" t="n">
        <v>4.329</v>
      </c>
      <c r="E810" s="3" t="n">
        <f aca="false">LOOKUP(C810,{0,30,60,90},{1,2,3,4})</f>
        <v>2</v>
      </c>
    </row>
    <row r="811" customFormat="false" ht="13.8" hidden="false" customHeight="false" outlineLevel="0" collapsed="false">
      <c r="A811" s="3" t="s">
        <v>18</v>
      </c>
      <c r="B811" s="3" t="n">
        <v>2000</v>
      </c>
      <c r="C811" s="4" t="n">
        <v>31.0950252791055</v>
      </c>
      <c r="D811" s="4" t="n">
        <v>3.83</v>
      </c>
      <c r="E811" s="3" t="n">
        <f aca="false">LOOKUP(C811,{0,30,60,90},{1,2,3,4})</f>
        <v>2</v>
      </c>
    </row>
    <row r="812" customFormat="false" ht="13.8" hidden="false" customHeight="false" outlineLevel="0" collapsed="false">
      <c r="A812" s="3" t="s">
        <v>18</v>
      </c>
      <c r="B812" s="3" t="n">
        <v>2001</v>
      </c>
      <c r="C812" s="4" t="n">
        <v>29.4927954815314</v>
      </c>
      <c r="D812" s="4" t="n">
        <v>2.614</v>
      </c>
      <c r="E812" s="3" t="n">
        <f aca="false">LOOKUP(C812,{0,30,60,90},{1,2,3,4})</f>
        <v>1</v>
      </c>
    </row>
    <row r="813" customFormat="false" ht="13.8" hidden="false" customHeight="false" outlineLevel="0" collapsed="false">
      <c r="A813" s="3" t="s">
        <v>18</v>
      </c>
      <c r="B813" s="3" t="n">
        <v>2002</v>
      </c>
      <c r="C813" s="4" t="n">
        <v>27.6338488313512</v>
      </c>
      <c r="D813" s="4" t="n">
        <v>4.926</v>
      </c>
      <c r="E813" s="3" t="n">
        <f aca="false">LOOKUP(C813,{0,30,60,90},{1,2,3,4})</f>
        <v>1</v>
      </c>
    </row>
    <row r="814" customFormat="false" ht="13.8" hidden="false" customHeight="false" outlineLevel="0" collapsed="false">
      <c r="A814" s="3" t="s">
        <v>18</v>
      </c>
      <c r="B814" s="3" t="n">
        <v>2003</v>
      </c>
      <c r="C814" s="4" t="n">
        <v>25.7871343023339</v>
      </c>
      <c r="D814" s="4" t="n">
        <v>4.135</v>
      </c>
      <c r="E814" s="3" t="n">
        <f aca="false">LOOKUP(C814,{0,30,60,90},{1,2,3,4})</f>
        <v>1</v>
      </c>
    </row>
    <row r="815" customFormat="false" ht="13.8" hidden="false" customHeight="false" outlineLevel="0" collapsed="false">
      <c r="A815" s="3" t="s">
        <v>18</v>
      </c>
      <c r="B815" s="3" t="n">
        <v>2004</v>
      </c>
      <c r="C815" s="4" t="n">
        <v>23.6931962173049</v>
      </c>
      <c r="D815" s="4" t="n">
        <v>4.536</v>
      </c>
      <c r="E815" s="3" t="n">
        <f aca="false">LOOKUP(C815,{0,30,60,90},{1,2,3,4})</f>
        <v>1</v>
      </c>
    </row>
    <row r="816" customFormat="false" ht="13.8" hidden="false" customHeight="false" outlineLevel="0" collapsed="false">
      <c r="A816" s="3" t="s">
        <v>18</v>
      </c>
      <c r="B816" s="3" t="n">
        <v>2005</v>
      </c>
      <c r="C816" s="4" t="n">
        <v>22.271297384894</v>
      </c>
      <c r="D816" s="4" t="n">
        <v>2.813</v>
      </c>
      <c r="E816" s="3" t="n">
        <f aca="false">LOOKUP(C816,{0,30,60,90},{1,2,3,4})</f>
        <v>1</v>
      </c>
    </row>
    <row r="817" customFormat="false" ht="13.8" hidden="false" customHeight="false" outlineLevel="0" collapsed="false">
      <c r="A817" s="3" t="s">
        <v>18</v>
      </c>
      <c r="B817" s="3" t="n">
        <v>2006</v>
      </c>
      <c r="C817" s="4" t="n">
        <v>21.3481590290654</v>
      </c>
      <c r="D817" s="4" t="n">
        <v>1.954</v>
      </c>
      <c r="E817" s="3" t="n">
        <f aca="false">LOOKUP(C817,{0,30,60,90},{1,2,3,4})</f>
        <v>1</v>
      </c>
    </row>
    <row r="818" customFormat="false" ht="13.8" hidden="false" customHeight="false" outlineLevel="0" collapsed="false">
      <c r="A818" s="3" t="s">
        <v>18</v>
      </c>
      <c r="B818" s="3" t="n">
        <v>2007</v>
      </c>
      <c r="C818" s="4" t="n">
        <v>17.5250704668216</v>
      </c>
      <c r="D818" s="4" t="n">
        <v>3.193</v>
      </c>
      <c r="E818" s="3" t="n">
        <f aca="false">LOOKUP(C818,{0,30,60,90},{1,2,3,4})</f>
        <v>1</v>
      </c>
    </row>
    <row r="819" customFormat="false" ht="13.8" hidden="false" customHeight="false" outlineLevel="0" collapsed="false">
      <c r="A819" s="3" t="s">
        <v>18</v>
      </c>
      <c r="B819" s="3" t="n">
        <v>2008</v>
      </c>
      <c r="C819" s="4" t="n">
        <v>17.7386166570323</v>
      </c>
      <c r="D819" s="4" t="n">
        <v>0.194</v>
      </c>
      <c r="E819" s="3" t="n">
        <f aca="false">LOOKUP(C819,{0,30,60,90},{1,2,3,4})</f>
        <v>1</v>
      </c>
    </row>
    <row r="820" customFormat="false" ht="13.8" hidden="false" customHeight="false" outlineLevel="0" collapsed="false">
      <c r="A820" s="3" t="s">
        <v>18</v>
      </c>
      <c r="B820" s="3" t="n">
        <v>2009</v>
      </c>
      <c r="C820" s="4" t="n">
        <v>24.2546978232533</v>
      </c>
      <c r="D820" s="4" t="n">
        <v>-2.175</v>
      </c>
      <c r="E820" s="3" t="n">
        <f aca="false">LOOKUP(C820,{0,30,60,90},{1,2,3,4})</f>
        <v>1</v>
      </c>
    </row>
    <row r="821" customFormat="false" ht="13.8" hidden="false" customHeight="false" outlineLevel="0" collapsed="false">
      <c r="A821" s="3" t="s">
        <v>19</v>
      </c>
      <c r="B821" s="3" t="n">
        <v>1946</v>
      </c>
      <c r="C821" s="4" t="n">
        <v>64.9935052885508</v>
      </c>
      <c r="D821" s="4" t="n">
        <v>10.2012700697625</v>
      </c>
      <c r="E821" s="3" t="n">
        <f aca="false">LOOKUP(C821,{0,30,60,90},{1,2,3,4})</f>
        <v>3</v>
      </c>
    </row>
    <row r="822" customFormat="false" ht="13.8" hidden="false" customHeight="false" outlineLevel="0" collapsed="false">
      <c r="A822" s="3" t="s">
        <v>19</v>
      </c>
      <c r="B822" s="3" t="n">
        <v>1947</v>
      </c>
      <c r="C822" s="4" t="n">
        <v>53.1086939386774</v>
      </c>
      <c r="D822" s="4" t="n">
        <v>13.5629733774774</v>
      </c>
      <c r="E822" s="3" t="n">
        <f aca="false">LOOKUP(C822,{0,30,60,90},{1,2,3,4})</f>
        <v>2</v>
      </c>
    </row>
    <row r="823" customFormat="false" ht="13.8" hidden="false" customHeight="false" outlineLevel="0" collapsed="false">
      <c r="A823" s="3" t="s">
        <v>19</v>
      </c>
      <c r="B823" s="3" t="n">
        <v>1948</v>
      </c>
      <c r="C823" s="4" t="n">
        <v>45.5286248561565</v>
      </c>
      <c r="D823" s="4" t="n">
        <v>6.95151660376605</v>
      </c>
      <c r="E823" s="3" t="n">
        <f aca="false">LOOKUP(C823,{0,30,60,90},{1,2,3,4})</f>
        <v>2</v>
      </c>
    </row>
    <row r="824" customFormat="false" ht="13.8" hidden="false" customHeight="false" outlineLevel="0" collapsed="false">
      <c r="A824" s="3" t="s">
        <v>19</v>
      </c>
      <c r="B824" s="3" t="n">
        <v>1949</v>
      </c>
      <c r="C824" s="4" t="n">
        <v>45.4748480632643</v>
      </c>
      <c r="D824" s="4" t="n">
        <v>2.66708986608539</v>
      </c>
      <c r="E824" s="3" t="n">
        <f aca="false">LOOKUP(C824,{0,30,60,90},{1,2,3,4})</f>
        <v>2</v>
      </c>
    </row>
    <row r="825" customFormat="false" ht="13.8" hidden="false" customHeight="false" outlineLevel="0" collapsed="false">
      <c r="A825" s="3" t="s">
        <v>19</v>
      </c>
      <c r="B825" s="3" t="n">
        <v>1950</v>
      </c>
      <c r="C825" s="4" t="n">
        <v>31.5318781927951</v>
      </c>
      <c r="D825" s="4" t="n">
        <v>4.87008706326295</v>
      </c>
      <c r="E825" s="3" t="n">
        <f aca="false">LOOKUP(C825,{0,30,60,90},{1,2,3,4})</f>
        <v>2</v>
      </c>
    </row>
    <row r="826" customFormat="false" ht="13.8" hidden="false" customHeight="false" outlineLevel="0" collapsed="false">
      <c r="A826" s="3" t="s">
        <v>19</v>
      </c>
      <c r="B826" s="3" t="n">
        <v>1951</v>
      </c>
      <c r="C826" s="4" t="n">
        <v>26.343725019984</v>
      </c>
      <c r="D826" s="4" t="n">
        <v>5.4177667373313</v>
      </c>
      <c r="E826" s="3" t="n">
        <f aca="false">LOOKUP(C826,{0,30,60,90},{1,2,3,4})</f>
        <v>1</v>
      </c>
    </row>
    <row r="827" customFormat="false" ht="13.8" hidden="false" customHeight="false" outlineLevel="0" collapsed="false">
      <c r="A827" s="3" t="s">
        <v>19</v>
      </c>
      <c r="B827" s="3" t="n">
        <v>1952</v>
      </c>
      <c r="C827" s="4" t="n">
        <v>23.7955817094347</v>
      </c>
      <c r="D827" s="4" t="n">
        <v>3.52437038377391</v>
      </c>
      <c r="E827" s="3" t="n">
        <f aca="false">LOOKUP(C827,{0,30,60,90},{1,2,3,4})</f>
        <v>1</v>
      </c>
    </row>
    <row r="828" customFormat="false" ht="13.8" hidden="false" customHeight="false" outlineLevel="0" collapsed="false">
      <c r="A828" s="3" t="s">
        <v>19</v>
      </c>
      <c r="B828" s="3" t="n">
        <v>1953</v>
      </c>
      <c r="C828" s="4" t="n">
        <v>25.9615476133822</v>
      </c>
      <c r="D828" s="4" t="n">
        <v>3.97165261744541</v>
      </c>
      <c r="E828" s="3" t="n">
        <f aca="false">LOOKUP(C828,{0,30,60,90},{1,2,3,4})</f>
        <v>1</v>
      </c>
    </row>
    <row r="829" customFormat="false" ht="13.8" hidden="false" customHeight="false" outlineLevel="0" collapsed="false">
      <c r="A829" s="3" t="s">
        <v>19</v>
      </c>
      <c r="B829" s="3" t="n">
        <v>1954</v>
      </c>
      <c r="C829" s="4" t="n">
        <v>26.1893065485328</v>
      </c>
      <c r="D829" s="4" t="n">
        <v>5.04752953402716</v>
      </c>
      <c r="E829" s="3" t="n">
        <f aca="false">LOOKUP(C829,{0,30,60,90},{1,2,3,4})</f>
        <v>1</v>
      </c>
    </row>
    <row r="830" customFormat="false" ht="13.8" hidden="false" customHeight="false" outlineLevel="0" collapsed="false">
      <c r="A830" s="3" t="s">
        <v>19</v>
      </c>
      <c r="B830" s="3" t="n">
        <v>1955</v>
      </c>
      <c r="C830" s="4" t="n">
        <v>26.7011285937886</v>
      </c>
      <c r="D830" s="4" t="n">
        <v>2.20773032955921</v>
      </c>
      <c r="E830" s="3" t="n">
        <f aca="false">LOOKUP(C830,{0,30,60,90},{1,2,3,4})</f>
        <v>1</v>
      </c>
    </row>
    <row r="831" customFormat="false" ht="13.8" hidden="false" customHeight="false" outlineLevel="0" collapsed="false">
      <c r="A831" s="3" t="s">
        <v>19</v>
      </c>
      <c r="B831" s="3" t="n">
        <v>1956</v>
      </c>
      <c r="C831" s="4" t="n">
        <v>26.8607530405651</v>
      </c>
      <c r="D831" s="4" t="n">
        <v>5.33676377961161</v>
      </c>
      <c r="E831" s="3" t="n">
        <f aca="false">LOOKUP(C831,{0,30,60,90},{1,2,3,4})</f>
        <v>1</v>
      </c>
    </row>
    <row r="832" customFormat="false" ht="13.8" hidden="false" customHeight="false" outlineLevel="0" collapsed="false">
      <c r="A832" s="3" t="s">
        <v>19</v>
      </c>
      <c r="B832" s="3" t="n">
        <v>1957</v>
      </c>
      <c r="C832" s="4" t="n">
        <v>28.1465399343545</v>
      </c>
      <c r="D832" s="4" t="n">
        <v>3.01577649403737</v>
      </c>
      <c r="E832" s="3" t="n">
        <f aca="false">LOOKUP(C832,{0,30,60,90},{1,2,3,4})</f>
        <v>1</v>
      </c>
    </row>
    <row r="833" customFormat="false" ht="13.8" hidden="false" customHeight="false" outlineLevel="0" collapsed="false">
      <c r="A833" s="3" t="s">
        <v>19</v>
      </c>
      <c r="B833" s="3" t="n">
        <v>1958</v>
      </c>
      <c r="C833" s="4" t="n">
        <v>28.4609853802171</v>
      </c>
      <c r="D833" s="4" t="n">
        <v>0</v>
      </c>
      <c r="E833" s="3" t="n">
        <f aca="false">LOOKUP(C833,{0,30,60,90},{1,2,3,4})</f>
        <v>1</v>
      </c>
    </row>
    <row r="834" customFormat="false" ht="13.8" hidden="false" customHeight="false" outlineLevel="0" collapsed="false">
      <c r="A834" s="3" t="s">
        <v>19</v>
      </c>
      <c r="B834" s="3" t="n">
        <v>1959</v>
      </c>
      <c r="C834" s="4" t="n">
        <v>29.8979262226242</v>
      </c>
      <c r="D834" s="4" t="n">
        <v>4.21529693018559</v>
      </c>
      <c r="E834" s="3" t="n">
        <f aca="false">LOOKUP(C834,{0,30,60,90},{1,2,3,4})</f>
        <v>1</v>
      </c>
    </row>
    <row r="835" customFormat="false" ht="13.8" hidden="false" customHeight="false" outlineLevel="0" collapsed="false">
      <c r="A835" s="3" t="s">
        <v>19</v>
      </c>
      <c r="B835" s="3" t="n">
        <v>1960</v>
      </c>
      <c r="C835" s="4" t="n">
        <v>29.4609474257366</v>
      </c>
      <c r="D835" s="4" t="n">
        <v>5.62665399586522</v>
      </c>
      <c r="E835" s="3" t="n">
        <f aca="false">LOOKUP(C835,{0,30,60,90},{1,2,3,4})</f>
        <v>1</v>
      </c>
    </row>
    <row r="836" customFormat="false" ht="13.8" hidden="false" customHeight="false" outlineLevel="0" collapsed="false">
      <c r="A836" s="3" t="s">
        <v>19</v>
      </c>
      <c r="B836" s="3" t="n">
        <v>1961</v>
      </c>
      <c r="C836" s="4" t="n">
        <v>25.1066377882533</v>
      </c>
      <c r="D836" s="4" t="n">
        <v>6.2677256369313</v>
      </c>
      <c r="E836" s="3" t="n">
        <f aca="false">LOOKUP(C836,{0,30,60,90},{1,2,3,4})</f>
        <v>1</v>
      </c>
    </row>
    <row r="837" customFormat="false" ht="13.8" hidden="false" customHeight="false" outlineLevel="0" collapsed="false">
      <c r="A837" s="3" t="s">
        <v>19</v>
      </c>
      <c r="B837" s="3" t="n">
        <v>1962</v>
      </c>
      <c r="C837" s="4" t="n">
        <v>24.2761555739449</v>
      </c>
      <c r="D837" s="4" t="n">
        <v>2.81600511338311</v>
      </c>
      <c r="E837" s="3" t="n">
        <f aca="false">LOOKUP(C837,{0,30,60,90},{1,2,3,4})</f>
        <v>1</v>
      </c>
    </row>
    <row r="838" customFormat="false" ht="13.8" hidden="false" customHeight="false" outlineLevel="0" collapsed="false">
      <c r="A838" s="3" t="s">
        <v>19</v>
      </c>
      <c r="B838" s="3" t="n">
        <v>1963</v>
      </c>
      <c r="C838" s="4" t="n">
        <v>22.9756247125556</v>
      </c>
      <c r="D838" s="4" t="n">
        <v>3.82434097874336</v>
      </c>
      <c r="E838" s="3" t="n">
        <f aca="false">LOOKUP(C838,{0,30,60,90},{1,2,3,4})</f>
        <v>1</v>
      </c>
    </row>
    <row r="839" customFormat="false" ht="13.8" hidden="false" customHeight="false" outlineLevel="0" collapsed="false">
      <c r="A839" s="3" t="s">
        <v>19</v>
      </c>
      <c r="B839" s="3" t="n">
        <v>1964</v>
      </c>
      <c r="C839" s="4" t="n">
        <v>22.0751380776414</v>
      </c>
      <c r="D839" s="4" t="n">
        <v>4.97765125452359</v>
      </c>
      <c r="E839" s="3" t="n">
        <f aca="false">LOOKUP(C839,{0,30,60,90},{1,2,3,4})</f>
        <v>1</v>
      </c>
    </row>
    <row r="840" customFormat="false" ht="13.8" hidden="false" customHeight="false" outlineLevel="0" collapsed="false">
      <c r="A840" s="3" t="s">
        <v>19</v>
      </c>
      <c r="B840" s="3" t="n">
        <v>1965</v>
      </c>
      <c r="C840" s="4" t="n">
        <v>20.5058393637601</v>
      </c>
      <c r="D840" s="4" t="n">
        <v>5.31050493325596</v>
      </c>
      <c r="E840" s="3" t="n">
        <f aca="false">LOOKUP(C840,{0,30,60,90},{1,2,3,4})</f>
        <v>1</v>
      </c>
    </row>
    <row r="841" customFormat="false" ht="13.8" hidden="false" customHeight="false" outlineLevel="0" collapsed="false">
      <c r="A841" s="3" t="s">
        <v>19</v>
      </c>
      <c r="B841" s="3" t="n">
        <v>1966</v>
      </c>
      <c r="C841" s="4" t="n">
        <v>22.2525609778446</v>
      </c>
      <c r="D841" s="4" t="n">
        <v>3.78203361807661</v>
      </c>
      <c r="E841" s="3" t="n">
        <f aca="false">LOOKUP(C841,{0,30,60,90},{1,2,3,4})</f>
        <v>1</v>
      </c>
    </row>
    <row r="842" customFormat="false" ht="13.8" hidden="false" customHeight="false" outlineLevel="0" collapsed="false">
      <c r="A842" s="3" t="s">
        <v>19</v>
      </c>
      <c r="B842" s="3" t="n">
        <v>1967</v>
      </c>
      <c r="C842" s="4" t="n">
        <v>23.1021775544389</v>
      </c>
      <c r="D842" s="4" t="n">
        <v>6.24741064582213</v>
      </c>
      <c r="E842" s="3" t="n">
        <f aca="false">LOOKUP(C842,{0,30,60,90},{1,2,3,4})</f>
        <v>1</v>
      </c>
    </row>
    <row r="843" customFormat="false" ht="13.8" hidden="false" customHeight="false" outlineLevel="0" collapsed="false">
      <c r="A843" s="3" t="s">
        <v>19</v>
      </c>
      <c r="B843" s="3" t="n">
        <v>1968</v>
      </c>
      <c r="C843" s="4" t="n">
        <v>23.0933333333333</v>
      </c>
      <c r="D843" s="4" t="n">
        <v>2.24568539291954</v>
      </c>
      <c r="E843" s="3" t="n">
        <f aca="false">LOOKUP(C843,{0,30,60,90},{1,2,3,4})</f>
        <v>1</v>
      </c>
    </row>
    <row r="844" customFormat="false" ht="13.8" hidden="false" customHeight="false" outlineLevel="0" collapsed="false">
      <c r="A844" s="3" t="s">
        <v>19</v>
      </c>
      <c r="B844" s="3" t="n">
        <v>1969</v>
      </c>
      <c r="C844" s="4" t="n">
        <v>22.7937998789939</v>
      </c>
      <c r="D844" s="4" t="n">
        <v>4.51282440271132</v>
      </c>
      <c r="E844" s="3" t="n">
        <f aca="false">LOOKUP(C844,{0,30,60,90},{1,2,3,4})</f>
        <v>1</v>
      </c>
    </row>
    <row r="845" customFormat="false" ht="13.8" hidden="false" customHeight="false" outlineLevel="0" collapsed="false">
      <c r="A845" s="3" t="s">
        <v>19</v>
      </c>
      <c r="B845" s="3" t="n">
        <v>1970</v>
      </c>
      <c r="C845" s="4" t="n">
        <v>23.6350889492595</v>
      </c>
      <c r="D845" s="4" t="n">
        <v>1.98701264664198</v>
      </c>
      <c r="E845" s="3" t="n">
        <f aca="false">LOOKUP(C845,{0,30,60,90},{1,2,3,4})</f>
        <v>1</v>
      </c>
    </row>
    <row r="846" customFormat="false" ht="13.8" hidden="false" customHeight="false" outlineLevel="0" collapsed="false">
      <c r="A846" s="3" t="s">
        <v>19</v>
      </c>
      <c r="B846" s="3" t="n">
        <v>1971</v>
      </c>
      <c r="C846" s="4" t="n">
        <v>24.3005443016666</v>
      </c>
      <c r="D846" s="4" t="n">
        <v>5.13049614827319</v>
      </c>
      <c r="E846" s="3" t="n">
        <f aca="false">LOOKUP(C846,{0,30,60,90},{1,2,3,4})</f>
        <v>1</v>
      </c>
    </row>
    <row r="847" customFormat="false" ht="13.8" hidden="false" customHeight="false" outlineLevel="0" collapsed="false">
      <c r="A847" s="3" t="s">
        <v>19</v>
      </c>
      <c r="B847" s="3" t="n">
        <v>1972</v>
      </c>
      <c r="C847" s="4" t="n">
        <v>26.0878401723472</v>
      </c>
      <c r="D847" s="4" t="n">
        <v>5.09315929308372</v>
      </c>
      <c r="E847" s="3" t="n">
        <f aca="false">LOOKUP(C847,{0,30,60,90},{1,2,3,4})</f>
        <v>1</v>
      </c>
    </row>
    <row r="848" customFormat="false" ht="13.8" hidden="false" customHeight="false" outlineLevel="0" collapsed="false">
      <c r="A848" s="3" t="s">
        <v>19</v>
      </c>
      <c r="B848" s="3" t="n">
        <v>1973</v>
      </c>
      <c r="C848" s="4" t="n">
        <v>26.3929120623681</v>
      </c>
      <c r="D848" s="4" t="n">
        <v>4.41316973151698</v>
      </c>
      <c r="E848" s="3" t="n">
        <f aca="false">LOOKUP(C848,{0,30,60,90},{1,2,3,4})</f>
        <v>1</v>
      </c>
    </row>
    <row r="849" customFormat="false" ht="13.8" hidden="false" customHeight="false" outlineLevel="0" collapsed="false">
      <c r="A849" s="3" t="s">
        <v>19</v>
      </c>
      <c r="B849" s="3" t="n">
        <v>1974</v>
      </c>
      <c r="C849" s="4" t="n">
        <v>26.1643413242889</v>
      </c>
      <c r="D849" s="4" t="n">
        <v>4.19219855239348</v>
      </c>
      <c r="E849" s="3" t="n">
        <f aca="false">LOOKUP(C849,{0,30,60,90},{1,2,3,4})</f>
        <v>1</v>
      </c>
    </row>
    <row r="850" customFormat="false" ht="13.8" hidden="false" customHeight="false" outlineLevel="0" collapsed="false">
      <c r="A850" s="3" t="s">
        <v>19</v>
      </c>
      <c r="B850" s="3" t="n">
        <v>1975</v>
      </c>
      <c r="C850" s="4" t="n">
        <v>27.6270662129628</v>
      </c>
      <c r="D850" s="4" t="n">
        <v>5.22786814878407</v>
      </c>
      <c r="E850" s="3" t="n">
        <f aca="false">LOOKUP(C850,{0,30,60,90},{1,2,3,4})</f>
        <v>1</v>
      </c>
    </row>
    <row r="851" customFormat="false" ht="13.8" hidden="false" customHeight="false" outlineLevel="0" collapsed="false">
      <c r="A851" s="3" t="s">
        <v>19</v>
      </c>
      <c r="B851" s="3" t="n">
        <v>1976</v>
      </c>
      <c r="C851" s="4" t="n">
        <v>29.4237562167197</v>
      </c>
      <c r="D851" s="4" t="n">
        <v>5.86305574701056</v>
      </c>
      <c r="E851" s="3" t="n">
        <f aca="false">LOOKUP(C851,{0,30,60,90},{1,2,3,4})</f>
        <v>1</v>
      </c>
    </row>
    <row r="852" customFormat="false" ht="13.8" hidden="false" customHeight="false" outlineLevel="0" collapsed="false">
      <c r="A852" s="3" t="s">
        <v>19</v>
      </c>
      <c r="B852" s="3" t="n">
        <v>1977</v>
      </c>
      <c r="C852" s="4" t="n">
        <v>34.8495290604181</v>
      </c>
      <c r="D852" s="4" t="n">
        <v>4.267506802234</v>
      </c>
      <c r="E852" s="3" t="n">
        <f aca="false">LOOKUP(C852,{0,30,60,90},{1,2,3,4})</f>
        <v>2</v>
      </c>
    </row>
    <row r="853" customFormat="false" ht="13.8" hidden="false" customHeight="false" outlineLevel="0" collapsed="false">
      <c r="A853" s="3" t="s">
        <v>19</v>
      </c>
      <c r="B853" s="3" t="n">
        <v>1978</v>
      </c>
      <c r="C853" s="4" t="n">
        <v>35.6426572701834</v>
      </c>
      <c r="D853" s="4" t="n">
        <v>3.48768224598128</v>
      </c>
      <c r="E853" s="3" t="n">
        <f aca="false">LOOKUP(C853,{0,30,60,90},{1,2,3,4})</f>
        <v>2</v>
      </c>
    </row>
    <row r="854" customFormat="false" ht="13.8" hidden="false" customHeight="false" outlineLevel="0" collapsed="false">
      <c r="A854" s="3" t="s">
        <v>19</v>
      </c>
      <c r="B854" s="3" t="n">
        <v>1979</v>
      </c>
      <c r="C854" s="4" t="n">
        <v>38.6085296516063</v>
      </c>
      <c r="D854" s="4" t="n">
        <v>4.48125501957206</v>
      </c>
      <c r="E854" s="3" t="n">
        <f aca="false">LOOKUP(C854,{0,30,60,90},{1,2,3,4})</f>
        <v>2</v>
      </c>
    </row>
    <row r="855" customFormat="false" ht="13.8" hidden="false" customHeight="false" outlineLevel="0" collapsed="false">
      <c r="A855" s="3" t="s">
        <v>19</v>
      </c>
      <c r="B855" s="3" t="n">
        <v>1980</v>
      </c>
      <c r="C855" s="4" t="n">
        <v>33.9700284081882</v>
      </c>
      <c r="D855" s="4" t="n">
        <v>4.94943965889776</v>
      </c>
      <c r="E855" s="3" t="n">
        <f aca="false">LOOKUP(C855,{0,30,60,90},{1,2,3,4})</f>
        <v>2</v>
      </c>
    </row>
    <row r="856" customFormat="false" ht="13.8" hidden="false" customHeight="false" outlineLevel="0" collapsed="false">
      <c r="A856" s="3" t="s">
        <v>19</v>
      </c>
      <c r="B856" s="3" t="n">
        <v>1981</v>
      </c>
      <c r="C856" s="4" t="n">
        <v>29.8364590232993</v>
      </c>
      <c r="D856" s="4" t="n">
        <v>1.5475053130301</v>
      </c>
      <c r="E856" s="3" t="n">
        <f aca="false">LOOKUP(C856,{0,30,60,90},{1,2,3,4})</f>
        <v>1</v>
      </c>
    </row>
    <row r="857" customFormat="false" ht="13.8" hidden="false" customHeight="false" outlineLevel="0" collapsed="false">
      <c r="A857" s="3" t="s">
        <v>19</v>
      </c>
      <c r="B857" s="3" t="n">
        <v>1982</v>
      </c>
      <c r="C857" s="4" t="n">
        <v>26.0019790322783</v>
      </c>
      <c r="D857" s="4" t="n">
        <v>0.124993519921213</v>
      </c>
      <c r="E857" s="3" t="n">
        <f aca="false">LOOKUP(C857,{0,30,60,90},{1,2,3,4})</f>
        <v>1</v>
      </c>
    </row>
    <row r="858" customFormat="false" ht="13.8" hidden="false" customHeight="false" outlineLevel="0" collapsed="false">
      <c r="A858" s="3" t="s">
        <v>19</v>
      </c>
      <c r="B858" s="3" t="n">
        <v>1983</v>
      </c>
      <c r="C858" s="4" t="n">
        <v>20.836349286882</v>
      </c>
      <c r="D858" s="4" t="n">
        <v>3.866893713637</v>
      </c>
      <c r="E858" s="3" t="n">
        <f aca="false">LOOKUP(C858,{0,30,60,90},{1,2,3,4})</f>
        <v>1</v>
      </c>
    </row>
    <row r="859" customFormat="false" ht="13.8" hidden="false" customHeight="false" outlineLevel="0" collapsed="false">
      <c r="A859" s="3" t="s">
        <v>19</v>
      </c>
      <c r="B859" s="3" t="n">
        <v>1984</v>
      </c>
      <c r="C859" s="4" t="n">
        <v>23.2228229480845</v>
      </c>
      <c r="D859" s="4" t="n">
        <v>5.89410368083774</v>
      </c>
      <c r="E859" s="3" t="n">
        <f aca="false">LOOKUP(C859,{0,30,60,90},{1,2,3,4})</f>
        <v>1</v>
      </c>
    </row>
    <row r="860" customFormat="false" ht="13.8" hidden="false" customHeight="false" outlineLevel="0" collapsed="false">
      <c r="A860" s="3" t="s">
        <v>19</v>
      </c>
      <c r="B860" s="3" t="n">
        <v>1985</v>
      </c>
      <c r="C860" s="4" t="n">
        <v>25.7751180235758</v>
      </c>
      <c r="D860" s="4" t="n">
        <v>5.35402951350146</v>
      </c>
      <c r="E860" s="3" t="n">
        <f aca="false">LOOKUP(C860,{0,30,60,90},{1,2,3,4})</f>
        <v>1</v>
      </c>
    </row>
    <row r="861" customFormat="false" ht="13.8" hidden="false" customHeight="false" outlineLevel="0" collapsed="false">
      <c r="A861" s="3" t="s">
        <v>19</v>
      </c>
      <c r="B861" s="3" t="n">
        <v>1986</v>
      </c>
      <c r="C861" s="4" t="n">
        <v>34.0315961134573</v>
      </c>
      <c r="D861" s="4" t="n">
        <v>4.0375523145842</v>
      </c>
      <c r="E861" s="3" t="n">
        <f aca="false">LOOKUP(C861,{0,30,60,90},{1,2,3,4})</f>
        <v>2</v>
      </c>
    </row>
    <row r="862" customFormat="false" ht="13.8" hidden="false" customHeight="false" outlineLevel="0" collapsed="false">
      <c r="A862" s="3" t="s">
        <v>19</v>
      </c>
      <c r="B862" s="3" t="n">
        <v>1987</v>
      </c>
      <c r="C862" s="4" t="n">
        <v>26.5299012469757</v>
      </c>
      <c r="D862" s="4" t="n">
        <v>1.78001352049946</v>
      </c>
      <c r="E862" s="3" t="n">
        <f aca="false">LOOKUP(C862,{0,30,60,90},{1,2,3,4})</f>
        <v>1</v>
      </c>
    </row>
    <row r="863" customFormat="false" ht="13.8" hidden="false" customHeight="false" outlineLevel="0" collapsed="false">
      <c r="A863" s="3" t="s">
        <v>19</v>
      </c>
      <c r="B863" s="3" t="n">
        <v>1988</v>
      </c>
      <c r="C863" s="4" t="n">
        <v>25.5291968843979</v>
      </c>
      <c r="D863" s="4" t="n">
        <v>-0.172848825260929</v>
      </c>
      <c r="E863" s="3" t="n">
        <f aca="false">LOOKUP(C863,{0,30,60,90},{1,2,3,4})</f>
        <v>1</v>
      </c>
    </row>
    <row r="864" customFormat="false" ht="13.8" hidden="false" customHeight="false" outlineLevel="0" collapsed="false">
      <c r="A864" s="3" t="s">
        <v>19</v>
      </c>
      <c r="B864" s="3" t="n">
        <v>1989</v>
      </c>
      <c r="C864" s="4" t="n">
        <v>25.3569062234557</v>
      </c>
      <c r="D864" s="4" t="n">
        <v>0.997558549031363</v>
      </c>
      <c r="E864" s="3" t="n">
        <f aca="false">LOOKUP(C864,{0,30,60,90},{1,2,3,4})</f>
        <v>1</v>
      </c>
    </row>
    <row r="865" customFormat="false" ht="13.8" hidden="false" customHeight="false" outlineLevel="0" collapsed="false">
      <c r="A865" s="3" t="s">
        <v>19</v>
      </c>
      <c r="B865" s="3" t="n">
        <v>1990</v>
      </c>
      <c r="C865" s="4" t="n">
        <v>22.3914327816975</v>
      </c>
      <c r="D865" s="4" t="n">
        <v>1.9275140029591</v>
      </c>
      <c r="E865" s="3" t="n">
        <f aca="false">LOOKUP(C865,{0,30,60,90},{1,2,3,4})</f>
        <v>1</v>
      </c>
    </row>
    <row r="866" customFormat="false" ht="13.8" hidden="false" customHeight="false" outlineLevel="0" collapsed="false">
      <c r="A866" s="3" t="s">
        <v>19</v>
      </c>
      <c r="B866" s="3" t="n">
        <v>1991</v>
      </c>
      <c r="C866" s="4" t="n">
        <v>22.9411893617213</v>
      </c>
      <c r="D866" s="4" t="n">
        <v>3.10462896148147</v>
      </c>
      <c r="E866" s="3" t="n">
        <f aca="false">LOOKUP(C866,{0,30,60,90},{1,2,3,4})</f>
        <v>1</v>
      </c>
    </row>
    <row r="867" customFormat="false" ht="13.8" hidden="false" customHeight="false" outlineLevel="0" collapsed="false">
      <c r="A867" s="3" t="s">
        <v>19</v>
      </c>
      <c r="B867" s="3" t="n">
        <v>1992</v>
      </c>
      <c r="C867" s="4" t="n">
        <v>27.2192636777982</v>
      </c>
      <c r="D867" s="4" t="n">
        <v>3.5231049814781</v>
      </c>
      <c r="E867" s="3" t="n">
        <f aca="false">LOOKUP(C867,{0,30,60,90},{1,2,3,4})</f>
        <v>1</v>
      </c>
    </row>
    <row r="868" customFormat="false" ht="13.8" hidden="false" customHeight="false" outlineLevel="0" collapsed="false">
      <c r="A868" s="3" t="s">
        <v>19</v>
      </c>
      <c r="B868" s="3" t="n">
        <v>1993</v>
      </c>
      <c r="C868" s="4" t="n">
        <v>35.3532220680737</v>
      </c>
      <c r="D868" s="4" t="n">
        <v>2.78663707893585</v>
      </c>
      <c r="E868" s="3" t="n">
        <f aca="false">LOOKUP(C868,{0,30,60,90},{1,2,3,4})</f>
        <v>2</v>
      </c>
    </row>
    <row r="869" customFormat="false" ht="13.8" hidden="false" customHeight="false" outlineLevel="0" collapsed="false">
      <c r="A869" s="3" t="s">
        <v>19</v>
      </c>
      <c r="B869" s="3" t="n">
        <v>1994</v>
      </c>
      <c r="C869" s="4" t="n">
        <v>33.022191473431</v>
      </c>
      <c r="D869" s="4" t="n">
        <v>5.05138434156796</v>
      </c>
      <c r="E869" s="3" t="n">
        <f aca="false">LOOKUP(C869,{0,30,60,90},{1,2,3,4})</f>
        <v>2</v>
      </c>
    </row>
    <row r="870" customFormat="false" ht="13.8" hidden="false" customHeight="false" outlineLevel="0" collapsed="false">
      <c r="A870" s="3" t="s">
        <v>19</v>
      </c>
      <c r="B870" s="3" t="n">
        <v>1995</v>
      </c>
      <c r="C870" s="4" t="n">
        <v>30.8175320662641</v>
      </c>
      <c r="D870" s="4" t="n">
        <v>4.18634907398121</v>
      </c>
      <c r="E870" s="3" t="n">
        <f aca="false">LOOKUP(C870,{0,30,60,90},{1,2,3,4})</f>
        <v>2</v>
      </c>
    </row>
    <row r="871" customFormat="false" ht="13.8" hidden="false" customHeight="false" outlineLevel="0" collapsed="false">
      <c r="A871" s="3" t="s">
        <v>19</v>
      </c>
      <c r="B871" s="3" t="n">
        <v>1996</v>
      </c>
      <c r="C871" s="4" t="n">
        <v>27.5736454370323</v>
      </c>
      <c r="D871" s="4" t="n">
        <v>5.09976633590639</v>
      </c>
      <c r="E871" s="3" t="n">
        <f aca="false">LOOKUP(C871,{0,30,60,90},{1,2,3,4})</f>
        <v>1</v>
      </c>
    </row>
    <row r="872" customFormat="false" ht="13.8" hidden="false" customHeight="false" outlineLevel="0" collapsed="false">
      <c r="A872" s="3" t="s">
        <v>19</v>
      </c>
      <c r="B872" s="3" t="n">
        <v>1997</v>
      </c>
      <c r="C872" s="4" t="n">
        <v>24.6769063064029</v>
      </c>
      <c r="D872" s="4" t="n">
        <v>5.39264034704545</v>
      </c>
      <c r="E872" s="3" t="n">
        <f aca="false">LOOKUP(C872,{0,30,60,90},{1,2,3,4})</f>
        <v>1</v>
      </c>
    </row>
    <row r="873" customFormat="false" ht="13.8" hidden="false" customHeight="false" outlineLevel="0" collapsed="false">
      <c r="A873" s="3" t="s">
        <v>19</v>
      </c>
      <c r="B873" s="3" t="n">
        <v>1998</v>
      </c>
      <c r="C873" s="4" t="n">
        <v>22.2463958749868</v>
      </c>
      <c r="D873" s="4" t="n">
        <v>2.68278349077422</v>
      </c>
      <c r="E873" s="3" t="n">
        <f aca="false">LOOKUP(C873,{0,30,60,90},{1,2,3,4})</f>
        <v>1</v>
      </c>
    </row>
    <row r="874" customFormat="false" ht="13.8" hidden="false" customHeight="false" outlineLevel="0" collapsed="false">
      <c r="A874" s="3" t="s">
        <v>19</v>
      </c>
      <c r="B874" s="3" t="n">
        <v>1999</v>
      </c>
      <c r="C874" s="4" t="n">
        <v>20.8625234797611</v>
      </c>
      <c r="D874" s="4" t="n">
        <v>2.02577059008238</v>
      </c>
      <c r="E874" s="3" t="n">
        <f aca="false">LOOKUP(C874,{0,30,60,90},{1,2,3,4})</f>
        <v>1</v>
      </c>
    </row>
    <row r="875" customFormat="false" ht="13.8" hidden="false" customHeight="false" outlineLevel="0" collapsed="false">
      <c r="A875" s="3" t="s">
        <v>19</v>
      </c>
      <c r="B875" s="3" t="n">
        <v>2000</v>
      </c>
      <c r="C875" s="4" t="n">
        <v>19.3019362156031</v>
      </c>
      <c r="D875" s="4" t="n">
        <v>3.25356799462169</v>
      </c>
      <c r="E875" s="3" t="n">
        <f aca="false">LOOKUP(C875,{0,30,60,90},{1,2,3,4})</f>
        <v>1</v>
      </c>
    </row>
    <row r="876" customFormat="false" ht="13.8" hidden="false" customHeight="false" outlineLevel="0" collapsed="false">
      <c r="A876" s="3" t="s">
        <v>19</v>
      </c>
      <c r="B876" s="3" t="n">
        <v>2001</v>
      </c>
      <c r="C876" s="4" t="n">
        <v>18.1327876425769</v>
      </c>
      <c r="D876" s="4" t="n">
        <v>1.99015413560657</v>
      </c>
      <c r="E876" s="3" t="n">
        <f aca="false">LOOKUP(C876,{0,30,60,90},{1,2,3,4})</f>
        <v>1</v>
      </c>
    </row>
    <row r="877" customFormat="false" ht="13.8" hidden="false" customHeight="false" outlineLevel="0" collapsed="false">
      <c r="A877" s="3" t="s">
        <v>19</v>
      </c>
      <c r="B877" s="3" t="n">
        <v>2002</v>
      </c>
      <c r="C877" s="4" t="n">
        <v>18.9926973001547</v>
      </c>
      <c r="D877" s="4" t="n">
        <v>1.5020556300011</v>
      </c>
      <c r="E877" s="3" t="n">
        <f aca="false">LOOKUP(C877,{0,30,60,90},{1,2,3,4})</f>
        <v>1</v>
      </c>
    </row>
    <row r="878" customFormat="false" ht="13.8" hidden="false" customHeight="false" outlineLevel="0" collapsed="false">
      <c r="A878" s="3" t="s">
        <v>19</v>
      </c>
      <c r="B878" s="3" t="n">
        <v>2003</v>
      </c>
      <c r="C878" s="4" t="n">
        <v>21.3217218900385</v>
      </c>
      <c r="D878" s="4" t="n">
        <v>1.01352403424735</v>
      </c>
      <c r="E878" s="3" t="n">
        <f aca="false">LOOKUP(C878,{0,30,60,90},{1,2,3,4})</f>
        <v>1</v>
      </c>
    </row>
    <row r="879" customFormat="false" ht="13.8" hidden="false" customHeight="false" outlineLevel="0" collapsed="false">
      <c r="A879" s="3" t="s">
        <v>19</v>
      </c>
      <c r="B879" s="3" t="n">
        <v>2004</v>
      </c>
      <c r="C879" s="4" t="n">
        <v>18.4019873324766</v>
      </c>
      <c r="D879" s="4" t="n">
        <v>3.86412636417943</v>
      </c>
      <c r="E879" s="3" t="n">
        <f aca="false">LOOKUP(C879,{0,30,60,90},{1,2,3,4})</f>
        <v>1</v>
      </c>
    </row>
    <row r="880" customFormat="false" ht="13.8" hidden="false" customHeight="false" outlineLevel="0" collapsed="false">
      <c r="A880" s="3" t="s">
        <v>19</v>
      </c>
      <c r="B880" s="3" t="n">
        <v>2005</v>
      </c>
      <c r="C880" s="4" t="n">
        <v>17.1726661595707</v>
      </c>
      <c r="D880" s="4" t="n">
        <v>2.73920744287439</v>
      </c>
      <c r="E880" s="3" t="n">
        <f aca="false">LOOKUP(C880,{0,30,60,90},{1,2,3,4})</f>
        <v>1</v>
      </c>
    </row>
    <row r="881" customFormat="false" ht="13.8" hidden="false" customHeight="false" outlineLevel="0" collapsed="false">
      <c r="A881" s="3" t="s">
        <v>19</v>
      </c>
      <c r="B881" s="3" t="n">
        <v>2006</v>
      </c>
      <c r="C881" s="4" t="n">
        <v>12.472992308654</v>
      </c>
      <c r="D881" s="4" t="n">
        <v>2.28088854199129</v>
      </c>
      <c r="E881" s="3" t="n">
        <f aca="false">LOOKUP(C881,{0,30,60,90},{1,2,3,4})</f>
        <v>1</v>
      </c>
    </row>
    <row r="882" customFormat="false" ht="13.8" hidden="false" customHeight="false" outlineLevel="0" collapsed="false">
      <c r="A882" s="3" t="s">
        <v>19</v>
      </c>
      <c r="B882" s="3" t="n">
        <v>2007</v>
      </c>
      <c r="C882" s="4" t="n">
        <v>11.6528406620673</v>
      </c>
      <c r="D882" s="4" t="n">
        <v>3.13409178573727</v>
      </c>
      <c r="E882" s="3" t="n">
        <f aca="false">LOOKUP(C882,{0,30,60,90},{1,2,3,4})</f>
        <v>1</v>
      </c>
    </row>
    <row r="883" customFormat="false" ht="13.8" hidden="false" customHeight="false" outlineLevel="0" collapsed="false">
      <c r="A883" s="3" t="s">
        <v>19</v>
      </c>
      <c r="B883" s="3" t="n">
        <v>2008</v>
      </c>
      <c r="C883" s="4" t="n">
        <v>13.7334793118604</v>
      </c>
      <c r="D883" s="4" t="n">
        <v>2.13213029844796</v>
      </c>
      <c r="E883" s="3" t="n">
        <f aca="false">LOOKUP(C883,{0,30,60,90},{1,2,3,4})</f>
        <v>1</v>
      </c>
    </row>
    <row r="884" customFormat="false" ht="13.8" hidden="false" customHeight="false" outlineLevel="0" collapsed="false">
      <c r="A884" s="3" t="s">
        <v>19</v>
      </c>
      <c r="B884" s="3" t="n">
        <v>2009</v>
      </c>
      <c r="C884" s="4" t="n">
        <v>21.653991277091</v>
      </c>
      <c r="D884" s="4" t="n">
        <v>-1.90667609190309</v>
      </c>
      <c r="E884" s="3" t="n">
        <f aca="false">LOOKUP(C884,{0,30,60,90},{1,2,3,4})</f>
        <v>1</v>
      </c>
    </row>
    <row r="885" customFormat="false" ht="13.8" hidden="false" customHeight="false" outlineLevel="0" collapsed="false">
      <c r="A885" s="3" t="s">
        <v>20</v>
      </c>
      <c r="B885" s="3" t="n">
        <v>1950</v>
      </c>
      <c r="C885" s="4" t="n">
        <v>24.6483790523691</v>
      </c>
      <c r="D885" s="4" t="n">
        <v>2.83729347889543</v>
      </c>
      <c r="E885" s="3" t="n">
        <f aca="false">LOOKUP(C885,{0,30,60,90},{1,2,3,4})</f>
        <v>1</v>
      </c>
    </row>
    <row r="886" customFormat="false" ht="13.8" hidden="false" customHeight="false" outlineLevel="0" collapsed="false">
      <c r="A886" s="3" t="s">
        <v>20</v>
      </c>
      <c r="B886" s="3" t="n">
        <v>1953</v>
      </c>
      <c r="C886" s="4" t="n">
        <v>20.7926829268293</v>
      </c>
      <c r="D886" s="4" t="n">
        <v>6.9785109615802</v>
      </c>
      <c r="E886" s="3" t="n">
        <f aca="false">LOOKUP(C886,{0,30,60,90},{1,2,3,4})</f>
        <v>1</v>
      </c>
    </row>
    <row r="887" customFormat="false" ht="13.8" hidden="false" customHeight="false" outlineLevel="0" collapsed="false">
      <c r="A887" s="3" t="s">
        <v>20</v>
      </c>
      <c r="B887" s="3" t="n">
        <v>1954</v>
      </c>
      <c r="C887" s="4" t="n">
        <v>20.3128712871287</v>
      </c>
      <c r="D887" s="4" t="n">
        <v>4.79862026985898</v>
      </c>
      <c r="E887" s="3" t="n">
        <f aca="false">LOOKUP(C887,{0,30,60,90},{1,2,3,4})</f>
        <v>1</v>
      </c>
    </row>
    <row r="888" customFormat="false" ht="13.8" hidden="false" customHeight="false" outlineLevel="0" collapsed="false">
      <c r="A888" s="3" t="s">
        <v>20</v>
      </c>
      <c r="B888" s="3" t="n">
        <v>1955</v>
      </c>
      <c r="C888" s="4" t="n">
        <v>19.6704119850187</v>
      </c>
      <c r="D888" s="4" t="n">
        <v>4.12391093901259</v>
      </c>
      <c r="E888" s="3" t="n">
        <f aca="false">LOOKUP(C888,{0,30,60,90},{1,2,3,4})</f>
        <v>1</v>
      </c>
    </row>
    <row r="889" customFormat="false" ht="13.8" hidden="false" customHeight="false" outlineLevel="0" collapsed="false">
      <c r="A889" s="3" t="s">
        <v>20</v>
      </c>
      <c r="B889" s="3" t="n">
        <v>1956</v>
      </c>
      <c r="C889" s="4" t="n">
        <v>19.1951219512195</v>
      </c>
      <c r="D889" s="4" t="n">
        <v>4.3650055782819</v>
      </c>
      <c r="E889" s="3" t="n">
        <f aca="false">LOOKUP(C889,{0,30,60,90},{1,2,3,4})</f>
        <v>1</v>
      </c>
    </row>
    <row r="890" customFormat="false" ht="13.8" hidden="false" customHeight="false" outlineLevel="0" collapsed="false">
      <c r="A890" s="3" t="s">
        <v>20</v>
      </c>
      <c r="B890" s="3" t="n">
        <v>1957</v>
      </c>
      <c r="C890" s="4" t="n">
        <v>18.5241264559068</v>
      </c>
      <c r="D890" s="4" t="n">
        <v>4.42741971404392</v>
      </c>
      <c r="E890" s="3" t="n">
        <f aca="false">LOOKUP(C890,{0,30,60,90},{1,2,3,4})</f>
        <v>1</v>
      </c>
    </row>
    <row r="891" customFormat="false" ht="13.8" hidden="false" customHeight="false" outlineLevel="0" collapsed="false">
      <c r="A891" s="3" t="s">
        <v>20</v>
      </c>
      <c r="B891" s="3" t="n">
        <v>1958</v>
      </c>
      <c r="C891" s="4" t="n">
        <v>17.6228209191759</v>
      </c>
      <c r="D891" s="4" t="n">
        <v>1.31371294519087</v>
      </c>
      <c r="E891" s="3" t="n">
        <f aca="false">LOOKUP(C891,{0,30,60,90},{1,2,3,4})</f>
        <v>1</v>
      </c>
    </row>
    <row r="892" customFormat="false" ht="13.8" hidden="false" customHeight="false" outlineLevel="0" collapsed="false">
      <c r="A892" s="3" t="s">
        <v>20</v>
      </c>
      <c r="B892" s="3" t="n">
        <v>1959</v>
      </c>
      <c r="C892" s="4" t="n">
        <v>17.3135215453195</v>
      </c>
      <c r="D892" s="4" t="n">
        <v>5.41405296173114</v>
      </c>
      <c r="E892" s="3" t="n">
        <f aca="false">LOOKUP(C892,{0,30,60,90},{1,2,3,4})</f>
        <v>1</v>
      </c>
    </row>
    <row r="893" customFormat="false" ht="13.8" hidden="false" customHeight="false" outlineLevel="0" collapsed="false">
      <c r="A893" s="3" t="s">
        <v>20</v>
      </c>
      <c r="B893" s="3" t="n">
        <v>1960</v>
      </c>
      <c r="C893" s="4" t="n">
        <v>15.9427012278308</v>
      </c>
      <c r="D893" s="4" t="n">
        <v>6.67758297056591</v>
      </c>
      <c r="E893" s="3" t="n">
        <f aca="false">LOOKUP(C893,{0,30,60,90},{1,2,3,4})</f>
        <v>1</v>
      </c>
    </row>
    <row r="894" customFormat="false" ht="13.8" hidden="false" customHeight="false" outlineLevel="0" collapsed="false">
      <c r="A894" s="3" t="s">
        <v>20</v>
      </c>
      <c r="B894" s="3" t="n">
        <v>1961</v>
      </c>
      <c r="C894" s="4" t="n">
        <v>14.850443599493</v>
      </c>
      <c r="D894" s="4" t="n">
        <v>5.46216914379845</v>
      </c>
      <c r="E894" s="3" t="n">
        <f aca="false">LOOKUP(C894,{0,30,60,90},{1,2,3,4})</f>
        <v>1</v>
      </c>
    </row>
    <row r="895" customFormat="false" ht="13.8" hidden="false" customHeight="false" outlineLevel="0" collapsed="false">
      <c r="A895" s="3" t="s">
        <v>20</v>
      </c>
      <c r="B895" s="3" t="n">
        <v>1962</v>
      </c>
      <c r="C895" s="4" t="n">
        <v>13.9856972586412</v>
      </c>
      <c r="D895" s="4" t="n">
        <v>6.63826766063187</v>
      </c>
      <c r="E895" s="3" t="n">
        <f aca="false">LOOKUP(C895,{0,30,60,90},{1,2,3,4})</f>
        <v>1</v>
      </c>
    </row>
    <row r="896" customFormat="false" ht="13.8" hidden="false" customHeight="false" outlineLevel="0" collapsed="false">
      <c r="A896" s="3" t="s">
        <v>20</v>
      </c>
      <c r="B896" s="3" t="n">
        <v>1963</v>
      </c>
      <c r="C896" s="4" t="n">
        <v>16.2349066959385</v>
      </c>
      <c r="D896" s="4" t="n">
        <v>5.93541944074567</v>
      </c>
      <c r="E896" s="3" t="n">
        <f aca="false">LOOKUP(C896,{0,30,60,90},{1,2,3,4})</f>
        <v>1</v>
      </c>
    </row>
    <row r="897" customFormat="false" ht="13.8" hidden="false" customHeight="false" outlineLevel="0" collapsed="false">
      <c r="A897" s="3" t="s">
        <v>20</v>
      </c>
      <c r="B897" s="3" t="n">
        <v>1964</v>
      </c>
      <c r="C897" s="4" t="n">
        <v>15.5476673427992</v>
      </c>
      <c r="D897" s="4" t="n">
        <v>6.59271596015461</v>
      </c>
      <c r="E897" s="3" t="n">
        <f aca="false">LOOKUP(C897,{0,30,60,90},{1,2,3,4})</f>
        <v>1</v>
      </c>
    </row>
    <row r="898" customFormat="false" ht="13.8" hidden="false" customHeight="false" outlineLevel="0" collapsed="false">
      <c r="A898" s="3" t="s">
        <v>20</v>
      </c>
      <c r="B898" s="3" t="n">
        <v>1965</v>
      </c>
      <c r="C898" s="4" t="n">
        <v>14.7170154686078</v>
      </c>
      <c r="D898" s="4" t="n">
        <v>7.44376639839628</v>
      </c>
      <c r="E898" s="3" t="n">
        <f aca="false">LOOKUP(C898,{0,30,60,90},{1,2,3,4})</f>
        <v>1</v>
      </c>
    </row>
    <row r="899" customFormat="false" ht="13.8" hidden="false" customHeight="false" outlineLevel="0" collapsed="false">
      <c r="A899" s="3" t="s">
        <v>20</v>
      </c>
      <c r="B899" s="3" t="n">
        <v>1966</v>
      </c>
      <c r="C899" s="4" t="n">
        <v>14.578073089701</v>
      </c>
      <c r="D899" s="4" t="n">
        <v>4.06903363880811</v>
      </c>
      <c r="E899" s="3" t="n">
        <f aca="false">LOOKUP(C899,{0,30,60,90},{1,2,3,4})</f>
        <v>1</v>
      </c>
    </row>
    <row r="900" customFormat="false" ht="13.8" hidden="false" customHeight="false" outlineLevel="0" collapsed="false">
      <c r="A900" s="3" t="s">
        <v>20</v>
      </c>
      <c r="B900" s="3" t="n">
        <v>1967</v>
      </c>
      <c r="C900" s="4" t="n">
        <v>15.9910846953938</v>
      </c>
      <c r="D900" s="4" t="n">
        <v>7.54831395502122</v>
      </c>
      <c r="E900" s="3" t="n">
        <f aca="false">LOOKUP(C900,{0,30,60,90},{1,2,3,4})</f>
        <v>1</v>
      </c>
    </row>
    <row r="901" customFormat="false" ht="13.8" hidden="false" customHeight="false" outlineLevel="0" collapsed="false">
      <c r="A901" s="3" t="s">
        <v>20</v>
      </c>
      <c r="B901" s="3" t="n">
        <v>1968</v>
      </c>
      <c r="C901" s="4" t="n">
        <v>16.8927595628415</v>
      </c>
      <c r="D901" s="4" t="n">
        <v>8.89635222592666</v>
      </c>
      <c r="E901" s="3" t="n">
        <f aca="false">LOOKUP(C901,{0,30,60,90},{1,2,3,4})</f>
        <v>1</v>
      </c>
    </row>
    <row r="902" customFormat="false" ht="13.8" hidden="false" customHeight="false" outlineLevel="0" collapsed="false">
      <c r="A902" s="3" t="s">
        <v>20</v>
      </c>
      <c r="B902" s="3" t="n">
        <v>1969</v>
      </c>
      <c r="C902" s="4" t="n">
        <v>17.617445482866</v>
      </c>
      <c r="D902" s="4" t="n">
        <v>2.12286981382679</v>
      </c>
      <c r="E902" s="3" t="n">
        <f aca="false">LOOKUP(C902,{0,30,60,90},{1,2,3,4})</f>
        <v>1</v>
      </c>
    </row>
    <row r="903" customFormat="false" ht="13.8" hidden="false" customHeight="false" outlineLevel="0" collapsed="false">
      <c r="A903" s="3" t="s">
        <v>20</v>
      </c>
      <c r="B903" s="3" t="n">
        <v>1970</v>
      </c>
      <c r="C903" s="4" t="n">
        <v>16.9644839067703</v>
      </c>
      <c r="D903" s="4" t="n">
        <v>9.11295300238075</v>
      </c>
      <c r="E903" s="3" t="n">
        <f aca="false">LOOKUP(C903,{0,30,60,90},{1,2,3,4})</f>
        <v>1</v>
      </c>
    </row>
    <row r="904" customFormat="false" ht="13.8" hidden="false" customHeight="false" outlineLevel="0" collapsed="false">
      <c r="A904" s="3" t="s">
        <v>20</v>
      </c>
      <c r="B904" s="3" t="n">
        <v>1971</v>
      </c>
      <c r="C904" s="4" t="n">
        <v>16.0539871223378</v>
      </c>
      <c r="D904" s="4" t="n">
        <v>6.6325912158067</v>
      </c>
      <c r="E904" s="3" t="n">
        <f aca="false">LOOKUP(C904,{0,30,60,90},{1,2,3,4})</f>
        <v>1</v>
      </c>
    </row>
    <row r="905" customFormat="false" ht="13.8" hidden="false" customHeight="false" outlineLevel="0" collapsed="false">
      <c r="A905" s="3" t="s">
        <v>20</v>
      </c>
      <c r="B905" s="3" t="n">
        <v>1972</v>
      </c>
      <c r="C905" s="4" t="n">
        <v>14.1072340425532</v>
      </c>
      <c r="D905" s="4" t="n">
        <v>8.01424755120215</v>
      </c>
      <c r="E905" s="3" t="n">
        <f aca="false">LOOKUP(C905,{0,30,60,90},{1,2,3,4})</f>
        <v>1</v>
      </c>
    </row>
    <row r="906" customFormat="false" ht="13.8" hidden="false" customHeight="false" outlineLevel="0" collapsed="false">
      <c r="A906" s="3" t="s">
        <v>20</v>
      </c>
      <c r="B906" s="3" t="n">
        <v>1973</v>
      </c>
      <c r="C906" s="4" t="n">
        <v>11.801559177888</v>
      </c>
      <c r="D906" s="4" t="n">
        <v>11.2013471084528</v>
      </c>
      <c r="E906" s="3" t="n">
        <f aca="false">LOOKUP(C906,{0,30,60,90},{1,2,3,4})</f>
        <v>1</v>
      </c>
    </row>
    <row r="907" customFormat="false" ht="13.8" hidden="false" customHeight="false" outlineLevel="0" collapsed="false">
      <c r="A907" s="3" t="s">
        <v>20</v>
      </c>
      <c r="B907" s="3" t="n">
        <v>1974</v>
      </c>
      <c r="C907" s="4" t="n">
        <v>10.3097553787209</v>
      </c>
      <c r="D907" s="4" t="n">
        <v>1.14358723598909</v>
      </c>
      <c r="E907" s="3" t="n">
        <f aca="false">LOOKUP(C907,{0,30,60,90},{1,2,3,4})</f>
        <v>1</v>
      </c>
    </row>
    <row r="908" customFormat="false" ht="13.8" hidden="false" customHeight="false" outlineLevel="0" collapsed="false">
      <c r="A908" s="3" t="s">
        <v>20</v>
      </c>
      <c r="B908" s="3" t="n">
        <v>1975</v>
      </c>
      <c r="C908" s="4" t="n">
        <v>10.2486744432662</v>
      </c>
      <c r="D908" s="4" t="n">
        <v>-4.34796169801316</v>
      </c>
      <c r="E908" s="3" t="n">
        <f aca="false">LOOKUP(C908,{0,30,60,90},{1,2,3,4})</f>
        <v>1</v>
      </c>
    </row>
    <row r="909" customFormat="false" ht="13.8" hidden="false" customHeight="false" outlineLevel="0" collapsed="false">
      <c r="A909" s="3" t="s">
        <v>20</v>
      </c>
      <c r="B909" s="3" t="n">
        <v>1976</v>
      </c>
      <c r="C909" s="4" t="n">
        <v>9.11132437619962</v>
      </c>
      <c r="D909" s="4" t="n">
        <v>6.8999250008152</v>
      </c>
      <c r="E909" s="3" t="n">
        <f aca="false">LOOKUP(C909,{0,30,60,90},{1,2,3,4})</f>
        <v>1</v>
      </c>
    </row>
    <row r="910" customFormat="false" ht="13.8" hidden="false" customHeight="false" outlineLevel="0" collapsed="false">
      <c r="A910" s="3" t="s">
        <v>20</v>
      </c>
      <c r="B910" s="3" t="n">
        <v>1977</v>
      </c>
      <c r="C910" s="4" t="n">
        <v>7.42993737946066</v>
      </c>
      <c r="D910" s="4" t="n">
        <v>5.60198883567702</v>
      </c>
      <c r="E910" s="3" t="n">
        <f aca="false">LOOKUP(C910,{0,30,60,90},{1,2,3,4})</f>
        <v>1</v>
      </c>
    </row>
    <row r="911" customFormat="false" ht="13.8" hidden="false" customHeight="false" outlineLevel="0" collapsed="false">
      <c r="A911" s="3" t="s">
        <v>20</v>
      </c>
      <c r="B911" s="3" t="n">
        <v>1978</v>
      </c>
      <c r="C911" s="4" t="n">
        <v>6.81163157286373</v>
      </c>
      <c r="D911" s="4" t="n">
        <v>2.81633183610392</v>
      </c>
      <c r="E911" s="3" t="n">
        <f aca="false">LOOKUP(C911,{0,30,60,90},{1,2,3,4})</f>
        <v>1</v>
      </c>
    </row>
    <row r="912" customFormat="false" ht="13.8" hidden="false" customHeight="false" outlineLevel="0" collapsed="false">
      <c r="A912" s="3" t="s">
        <v>20</v>
      </c>
      <c r="B912" s="3" t="n">
        <v>1979</v>
      </c>
      <c r="C912" s="4" t="n">
        <v>6.3095770275904</v>
      </c>
      <c r="D912" s="4" t="n">
        <v>5.6385115677984</v>
      </c>
      <c r="E912" s="3" t="n">
        <f aca="false">LOOKUP(C912,{0,30,60,90},{1,2,3,4})</f>
        <v>1</v>
      </c>
    </row>
    <row r="913" customFormat="false" ht="13.8" hidden="false" customHeight="false" outlineLevel="0" collapsed="false">
      <c r="A913" s="3" t="s">
        <v>20</v>
      </c>
      <c r="B913" s="3" t="n">
        <v>1980</v>
      </c>
      <c r="C913" s="4" t="n">
        <v>7.98859908920098</v>
      </c>
      <c r="D913" s="4" t="n">
        <v>4.59024241054213</v>
      </c>
      <c r="E913" s="3" t="n">
        <f aca="false">LOOKUP(C913,{0,30,60,90},{1,2,3,4})</f>
        <v>1</v>
      </c>
    </row>
    <row r="914" customFormat="false" ht="13.8" hidden="false" customHeight="false" outlineLevel="0" collapsed="false">
      <c r="A914" s="3" t="s">
        <v>20</v>
      </c>
      <c r="B914" s="3" t="n">
        <v>1981</v>
      </c>
      <c r="C914" s="4" t="n">
        <v>10.0854683773665</v>
      </c>
      <c r="D914" s="4" t="n">
        <v>1.5475053130301</v>
      </c>
      <c r="E914" s="3" t="n">
        <f aca="false">LOOKUP(C914,{0,30,60,90},{1,2,3,4})</f>
        <v>1</v>
      </c>
    </row>
    <row r="915" customFormat="false" ht="13.8" hidden="false" customHeight="false" outlineLevel="0" collapsed="false">
      <c r="A915" s="3" t="s">
        <v>20</v>
      </c>
      <c r="B915" s="3" t="n">
        <v>1982</v>
      </c>
      <c r="C915" s="4" t="n">
        <v>11.3785053042299</v>
      </c>
      <c r="D915" s="4" t="n">
        <v>0.124993519921213</v>
      </c>
      <c r="E915" s="3" t="n">
        <f aca="false">LOOKUP(C915,{0,30,60,90},{1,2,3,4})</f>
        <v>1</v>
      </c>
    </row>
    <row r="916" customFormat="false" ht="13.8" hidden="false" customHeight="false" outlineLevel="0" collapsed="false">
      <c r="A916" s="3" t="s">
        <v>20</v>
      </c>
      <c r="B916" s="3" t="n">
        <v>1983</v>
      </c>
      <c r="C916" s="4" t="n">
        <v>12.7093018203936</v>
      </c>
      <c r="D916" s="4" t="n">
        <v>3.866893713637</v>
      </c>
      <c r="E916" s="3" t="n">
        <f aca="false">LOOKUP(C916,{0,30,60,90},{1,2,3,4})</f>
        <v>1</v>
      </c>
    </row>
    <row r="917" customFormat="false" ht="13.8" hidden="false" customHeight="false" outlineLevel="0" collapsed="false">
      <c r="A917" s="3" t="s">
        <v>20</v>
      </c>
      <c r="B917" s="3" t="n">
        <v>1984</v>
      </c>
      <c r="C917" s="4" t="n">
        <v>9.01268942689818</v>
      </c>
      <c r="D917" s="4" t="n">
        <v>5.89410368083774</v>
      </c>
      <c r="E917" s="3" t="n">
        <f aca="false">LOOKUP(C917,{0,30,60,90},{1,2,3,4})</f>
        <v>1</v>
      </c>
    </row>
    <row r="918" customFormat="false" ht="13.8" hidden="false" customHeight="false" outlineLevel="0" collapsed="false">
      <c r="A918" s="3" t="s">
        <v>20</v>
      </c>
      <c r="B918" s="3" t="n">
        <v>1985</v>
      </c>
      <c r="C918" s="4" t="n">
        <v>13.249885071823</v>
      </c>
      <c r="D918" s="4" t="n">
        <v>5.35402951350146</v>
      </c>
      <c r="E918" s="3" t="n">
        <f aca="false">LOOKUP(C918,{0,30,60,90},{1,2,3,4})</f>
        <v>1</v>
      </c>
    </row>
    <row r="919" customFormat="false" ht="13.8" hidden="false" customHeight="false" outlineLevel="0" collapsed="false">
      <c r="A919" s="3" t="s">
        <v>20</v>
      </c>
      <c r="B919" s="3" t="n">
        <v>1986</v>
      </c>
      <c r="C919" s="4" t="n">
        <v>14.0260084191387</v>
      </c>
      <c r="D919" s="4" t="n">
        <v>4.0375523145842</v>
      </c>
      <c r="E919" s="3" t="n">
        <f aca="false">LOOKUP(C919,{0,30,60,90},{1,2,3,4})</f>
        <v>1</v>
      </c>
    </row>
    <row r="920" customFormat="false" ht="13.8" hidden="false" customHeight="false" outlineLevel="0" collapsed="false">
      <c r="A920" s="3" t="s">
        <v>20</v>
      </c>
      <c r="B920" s="3" t="n">
        <v>1987</v>
      </c>
      <c r="C920" s="4" t="n">
        <v>15.8364792604963</v>
      </c>
      <c r="D920" s="4" t="n">
        <v>1.78001352049946</v>
      </c>
      <c r="E920" s="3" t="n">
        <f aca="false">LOOKUP(C920,{0,30,60,90},{1,2,3,4})</f>
        <v>1</v>
      </c>
    </row>
    <row r="921" customFormat="false" ht="13.8" hidden="false" customHeight="false" outlineLevel="0" collapsed="false">
      <c r="A921" s="3" t="s">
        <v>20</v>
      </c>
      <c r="B921" s="3" t="n">
        <v>1988</v>
      </c>
      <c r="C921" s="4" t="n">
        <v>18.4203008816018</v>
      </c>
      <c r="D921" s="4" t="n">
        <v>-0.172848825260929</v>
      </c>
      <c r="E921" s="3" t="n">
        <f aca="false">LOOKUP(C921,{0,30,60,90},{1,2,3,4})</f>
        <v>1</v>
      </c>
    </row>
    <row r="922" customFormat="false" ht="13.8" hidden="false" customHeight="false" outlineLevel="0" collapsed="false">
      <c r="A922" s="3" t="s">
        <v>20</v>
      </c>
      <c r="B922" s="3" t="n">
        <v>1989</v>
      </c>
      <c r="C922" s="4" t="n">
        <v>21.2202551515463</v>
      </c>
      <c r="D922" s="4" t="n">
        <v>0.997558549031363</v>
      </c>
      <c r="E922" s="3" t="n">
        <f aca="false">LOOKUP(C922,{0,30,60,90},{1,2,3,4})</f>
        <v>1</v>
      </c>
    </row>
    <row r="923" customFormat="false" ht="13.8" hidden="false" customHeight="false" outlineLevel="0" collapsed="false">
      <c r="A923" s="3" t="s">
        <v>20</v>
      </c>
      <c r="B923" s="3" t="n">
        <v>1990</v>
      </c>
      <c r="C923" s="4" t="n">
        <v>23.8194764206321</v>
      </c>
      <c r="D923" s="4" t="n">
        <v>1.9275140029591</v>
      </c>
      <c r="E923" s="3" t="n">
        <f aca="false">LOOKUP(C923,{0,30,60,90},{1,2,3,4})</f>
        <v>1</v>
      </c>
    </row>
    <row r="924" customFormat="false" ht="13.8" hidden="false" customHeight="false" outlineLevel="0" collapsed="false">
      <c r="A924" s="3" t="s">
        <v>20</v>
      </c>
      <c r="B924" s="3" t="n">
        <v>1991</v>
      </c>
      <c r="C924" s="4" t="n">
        <v>25.2796306614662</v>
      </c>
      <c r="D924" s="4" t="n">
        <v>3.10462896148147</v>
      </c>
      <c r="E924" s="3" t="n">
        <f aca="false">LOOKUP(C924,{0,30,60,90},{1,2,3,4})</f>
        <v>1</v>
      </c>
    </row>
    <row r="925" customFormat="false" ht="13.8" hidden="false" customHeight="false" outlineLevel="0" collapsed="false">
      <c r="A925" s="3" t="s">
        <v>20</v>
      </c>
      <c r="B925" s="3" t="n">
        <v>1992</v>
      </c>
      <c r="C925" s="4" t="n">
        <v>29.5693075522632</v>
      </c>
      <c r="D925" s="4" t="n">
        <v>3.5231049814781</v>
      </c>
      <c r="E925" s="3" t="n">
        <f aca="false">LOOKUP(C925,{0,30,60,90},{1,2,3,4})</f>
        <v>1</v>
      </c>
    </row>
    <row r="926" customFormat="false" ht="13.8" hidden="false" customHeight="false" outlineLevel="0" collapsed="false">
      <c r="A926" s="3" t="s">
        <v>20</v>
      </c>
      <c r="B926" s="3" t="n">
        <v>1993</v>
      </c>
      <c r="C926" s="4" t="n">
        <v>33.5545944739876</v>
      </c>
      <c r="D926" s="4" t="n">
        <v>2.78663707893585</v>
      </c>
      <c r="E926" s="3" t="n">
        <f aca="false">LOOKUP(C926,{0,30,60,90},{1,2,3,4})</f>
        <v>2</v>
      </c>
    </row>
    <row r="927" customFormat="false" ht="13.8" hidden="false" customHeight="false" outlineLevel="0" collapsed="false">
      <c r="A927" s="3" t="s">
        <v>20</v>
      </c>
      <c r="B927" s="3" t="n">
        <v>1994</v>
      </c>
      <c r="C927" s="4" t="n">
        <v>35.4400005473154</v>
      </c>
      <c r="D927" s="4" t="n">
        <v>5.05138434156796</v>
      </c>
      <c r="E927" s="3" t="n">
        <f aca="false">LOOKUP(C927,{0,30,60,90},{1,2,3,4})</f>
        <v>2</v>
      </c>
    </row>
    <row r="928" customFormat="false" ht="13.8" hidden="false" customHeight="false" outlineLevel="0" collapsed="false">
      <c r="A928" s="3" t="s">
        <v>20</v>
      </c>
      <c r="B928" s="3" t="n">
        <v>1995</v>
      </c>
      <c r="C928" s="4" t="n">
        <v>35.8896285936679</v>
      </c>
      <c r="D928" s="4" t="n">
        <v>4.18634907398121</v>
      </c>
      <c r="E928" s="3" t="n">
        <f aca="false">LOOKUP(C928,{0,30,60,90},{1,2,3,4})</f>
        <v>2</v>
      </c>
    </row>
    <row r="929" customFormat="false" ht="13.8" hidden="false" customHeight="false" outlineLevel="0" collapsed="false">
      <c r="A929" s="3" t="s">
        <v>20</v>
      </c>
      <c r="B929" s="3" t="n">
        <v>1996</v>
      </c>
      <c r="C929" s="4" t="n">
        <v>39.170436562236</v>
      </c>
      <c r="D929" s="4" t="n">
        <v>5.09976633590639</v>
      </c>
      <c r="E929" s="3" t="n">
        <f aca="false">LOOKUP(C929,{0,30,60,90},{1,2,3,4})</f>
        <v>2</v>
      </c>
    </row>
    <row r="930" customFormat="false" ht="13.8" hidden="false" customHeight="false" outlineLevel="0" collapsed="false">
      <c r="A930" s="3" t="s">
        <v>20</v>
      </c>
      <c r="B930" s="3" t="n">
        <v>1997</v>
      </c>
      <c r="C930" s="4" t="n">
        <v>39.4328445879042</v>
      </c>
      <c r="D930" s="4" t="n">
        <v>5.39264034704545</v>
      </c>
      <c r="E930" s="3" t="n">
        <f aca="false">LOOKUP(C930,{0,30,60,90},{1,2,3,4})</f>
        <v>2</v>
      </c>
    </row>
    <row r="931" customFormat="false" ht="13.8" hidden="false" customHeight="false" outlineLevel="0" collapsed="false">
      <c r="A931" s="3" t="s">
        <v>20</v>
      </c>
      <c r="B931" s="3" t="n">
        <v>1998</v>
      </c>
      <c r="C931" s="4" t="n">
        <v>32.9337774152148</v>
      </c>
      <c r="D931" s="4" t="n">
        <v>2.68278349077422</v>
      </c>
      <c r="E931" s="3" t="n">
        <f aca="false">LOOKUP(C931,{0,30,60,90},{1,2,3,4})</f>
        <v>2</v>
      </c>
    </row>
    <row r="932" customFormat="false" ht="13.8" hidden="false" customHeight="false" outlineLevel="0" collapsed="false">
      <c r="A932" s="3" t="s">
        <v>20</v>
      </c>
      <c r="B932" s="3" t="n">
        <v>1999</v>
      </c>
      <c r="C932" s="4" t="n">
        <v>29.3507327407343</v>
      </c>
      <c r="D932" s="4" t="n">
        <v>2.02577059008238</v>
      </c>
      <c r="E932" s="3" t="n">
        <f aca="false">LOOKUP(C932,{0,30,60,90},{1,2,3,4})</f>
        <v>1</v>
      </c>
    </row>
    <row r="933" customFormat="false" ht="13.8" hidden="false" customHeight="false" outlineLevel="0" collapsed="false">
      <c r="A933" s="3" t="s">
        <v>20</v>
      </c>
      <c r="B933" s="3" t="n">
        <v>2000</v>
      </c>
      <c r="C933" s="4" t="n">
        <v>54.122458493498</v>
      </c>
      <c r="D933" s="4" t="n">
        <v>3.25356799462169</v>
      </c>
      <c r="E933" s="3" t="n">
        <f aca="false">LOOKUP(C933,{0,30,60,90},{1,2,3,4})</f>
        <v>2</v>
      </c>
    </row>
    <row r="934" customFormat="false" ht="13.8" hidden="false" customHeight="false" outlineLevel="0" collapsed="false">
      <c r="A934" s="3" t="s">
        <v>20</v>
      </c>
      <c r="B934" s="3" t="n">
        <v>2001</v>
      </c>
      <c r="C934" s="4" t="n">
        <v>56.0290855940854</v>
      </c>
      <c r="D934" s="4" t="n">
        <v>1.99015413560657</v>
      </c>
      <c r="E934" s="3" t="n">
        <f aca="false">LOOKUP(C934,{0,30,60,90},{1,2,3,4})</f>
        <v>2</v>
      </c>
    </row>
    <row r="935" customFormat="false" ht="13.8" hidden="false" customHeight="false" outlineLevel="0" collapsed="false">
      <c r="A935" s="3" t="s">
        <v>20</v>
      </c>
      <c r="B935" s="3" t="n">
        <v>2002</v>
      </c>
      <c r="C935" s="4" t="n">
        <v>58.6815349173767</v>
      </c>
      <c r="D935" s="4" t="n">
        <v>1.5020556300011</v>
      </c>
      <c r="E935" s="3" t="n">
        <f aca="false">LOOKUP(C935,{0,30,60,90},{1,2,3,4})</f>
        <v>2</v>
      </c>
    </row>
    <row r="936" customFormat="false" ht="13.8" hidden="false" customHeight="false" outlineLevel="0" collapsed="false">
      <c r="A936" s="3" t="s">
        <v>20</v>
      </c>
      <c r="B936" s="3" t="n">
        <v>2003</v>
      </c>
      <c r="C936" s="4" t="n">
        <v>60.1643792123075</v>
      </c>
      <c r="D936" s="4" t="n">
        <v>1.01352403424735</v>
      </c>
      <c r="E936" s="3" t="n">
        <f aca="false">LOOKUP(C936,{0,30,60,90},{1,2,3,4})</f>
        <v>3</v>
      </c>
    </row>
    <row r="937" customFormat="false" ht="13.8" hidden="false" customHeight="false" outlineLevel="0" collapsed="false">
      <c r="A937" s="3" t="s">
        <v>20</v>
      </c>
      <c r="B937" s="3" t="n">
        <v>2004</v>
      </c>
      <c r="C937" s="4" t="n">
        <v>62.9572810279751</v>
      </c>
      <c r="D937" s="4" t="n">
        <v>3.86412636417943</v>
      </c>
      <c r="E937" s="3" t="n">
        <f aca="false">LOOKUP(C937,{0,30,60,90},{1,2,3,4})</f>
        <v>3</v>
      </c>
    </row>
    <row r="938" customFormat="false" ht="13.8" hidden="false" customHeight="false" outlineLevel="0" collapsed="false">
      <c r="A938" s="3" t="s">
        <v>20</v>
      </c>
      <c r="B938" s="3" t="n">
        <v>2005</v>
      </c>
      <c r="C938" s="4" t="n">
        <v>68.2371717496848</v>
      </c>
      <c r="D938" s="4" t="n">
        <v>2.73920744287439</v>
      </c>
      <c r="E938" s="3" t="n">
        <f aca="false">LOOKUP(C938,{0,30,60,90},{1,2,3,4})</f>
        <v>3</v>
      </c>
    </row>
    <row r="939" customFormat="false" ht="13.8" hidden="false" customHeight="false" outlineLevel="0" collapsed="false">
      <c r="A939" s="3" t="s">
        <v>20</v>
      </c>
      <c r="B939" s="3" t="n">
        <v>2006</v>
      </c>
      <c r="C939" s="4" t="n">
        <v>69.8359237291407</v>
      </c>
      <c r="D939" s="4" t="n">
        <v>2.28088854199129</v>
      </c>
      <c r="E939" s="3" t="n">
        <f aca="false">LOOKUP(C939,{0,30,60,90},{1,2,3,4})</f>
        <v>3</v>
      </c>
    </row>
    <row r="940" customFormat="false" ht="13.8" hidden="false" customHeight="false" outlineLevel="0" collapsed="false">
      <c r="A940" s="3" t="s">
        <v>20</v>
      </c>
      <c r="B940" s="3" t="n">
        <v>2007</v>
      </c>
      <c r="C940" s="4" t="n">
        <v>69.1290729812047</v>
      </c>
      <c r="D940" s="4" t="n">
        <v>3.13409178573727</v>
      </c>
      <c r="E940" s="3" t="n">
        <f aca="false">LOOKUP(C940,{0,30,60,90},{1,2,3,4})</f>
        <v>3</v>
      </c>
    </row>
    <row r="941" customFormat="false" ht="13.8" hidden="false" customHeight="false" outlineLevel="0" collapsed="false">
      <c r="A941" s="3" t="s">
        <v>20</v>
      </c>
      <c r="B941" s="3" t="n">
        <v>2008</v>
      </c>
      <c r="C941" s="4" t="n">
        <v>71.2651899800274</v>
      </c>
      <c r="D941" s="4" t="n">
        <v>2.13213029844796</v>
      </c>
      <c r="E941" s="3" t="n">
        <f aca="false">LOOKUP(C941,{0,30,60,90},{1,2,3,4})</f>
        <v>3</v>
      </c>
    </row>
    <row r="942" customFormat="false" ht="13.8" hidden="false" customHeight="false" outlineLevel="0" collapsed="false">
      <c r="A942" s="3" t="s">
        <v>20</v>
      </c>
      <c r="B942" s="3" t="n">
        <v>2009</v>
      </c>
      <c r="C942" s="4" t="n">
        <v>80.1014511766213</v>
      </c>
      <c r="D942" s="4" t="n">
        <v>-1.90667609190309</v>
      </c>
      <c r="E942" s="3" t="n">
        <f aca="false">LOOKUP(C942,{0,30,60,90},{1,2,3,4})</f>
        <v>3</v>
      </c>
    </row>
    <row r="943" customFormat="false" ht="13.8" hidden="false" customHeight="false" outlineLevel="0" collapsed="false">
      <c r="A943" s="3" t="s">
        <v>21</v>
      </c>
      <c r="B943" s="3" t="n">
        <v>1946</v>
      </c>
      <c r="C943" s="4" t="n">
        <v>61.1992977082494</v>
      </c>
      <c r="D943" s="4" t="n">
        <v>4.15624967234916</v>
      </c>
      <c r="E943" s="3" t="n">
        <f aca="false">LOOKUP(C943,{0,30,60,90},{1,2,3,4})</f>
        <v>3</v>
      </c>
    </row>
    <row r="944" customFormat="false" ht="13.8" hidden="false" customHeight="false" outlineLevel="0" collapsed="false">
      <c r="A944" s="3" t="s">
        <v>21</v>
      </c>
      <c r="B944" s="3" t="n">
        <v>1947</v>
      </c>
      <c r="C944" s="4" t="n">
        <v>55.1080753392524</v>
      </c>
      <c r="D944" s="4" t="n">
        <v>1.98401483773321</v>
      </c>
      <c r="E944" s="3" t="n">
        <f aca="false">LOOKUP(C944,{0,30,60,90},{1,2,3,4})</f>
        <v>2</v>
      </c>
    </row>
    <row r="945" customFormat="false" ht="13.8" hidden="false" customHeight="false" outlineLevel="0" collapsed="false">
      <c r="A945" s="3" t="s">
        <v>21</v>
      </c>
      <c r="B945" s="3" t="n">
        <v>1948</v>
      </c>
      <c r="C945" s="4" t="n">
        <v>55.609531530894</v>
      </c>
      <c r="D945" s="4" t="n">
        <v>0.281950434878975</v>
      </c>
      <c r="E945" s="3" t="n">
        <f aca="false">LOOKUP(C945,{0,30,60,90},{1,2,3,4})</f>
        <v>2</v>
      </c>
    </row>
    <row r="946" customFormat="false" ht="13.8" hidden="false" customHeight="false" outlineLevel="0" collapsed="false">
      <c r="A946" s="3" t="s">
        <v>21</v>
      </c>
      <c r="B946" s="3" t="n">
        <v>1949</v>
      </c>
      <c r="C946" s="4" t="n">
        <v>53.8783672724881</v>
      </c>
      <c r="D946" s="4" t="n">
        <v>-0.0167943029228068</v>
      </c>
      <c r="E946" s="3" t="n">
        <f aca="false">LOOKUP(C946,{0,30,60,90},{1,2,3,4})</f>
        <v>2</v>
      </c>
    </row>
    <row r="947" customFormat="false" ht="13.8" hidden="false" customHeight="false" outlineLevel="0" collapsed="false">
      <c r="A947" s="3" t="s">
        <v>21</v>
      </c>
      <c r="B947" s="3" t="n">
        <v>1950</v>
      </c>
      <c r="C947" s="4" t="n">
        <v>46.2219432397813</v>
      </c>
      <c r="D947" s="4" t="n">
        <v>2.05700261996127</v>
      </c>
      <c r="E947" s="3" t="n">
        <f aca="false">LOOKUP(C947,{0,30,60,90},{1,2,3,4})</f>
        <v>2</v>
      </c>
    </row>
    <row r="948" customFormat="false" ht="13.8" hidden="false" customHeight="false" outlineLevel="0" collapsed="false">
      <c r="A948" s="3" t="s">
        <v>21</v>
      </c>
      <c r="B948" s="3" t="n">
        <v>1951</v>
      </c>
      <c r="C948" s="4" t="n">
        <v>39.9616507171476</v>
      </c>
      <c r="D948" s="4" t="n">
        <v>9.20574778263028</v>
      </c>
      <c r="E948" s="3" t="n">
        <f aca="false">LOOKUP(C948,{0,30,60,90},{1,2,3,4})</f>
        <v>2</v>
      </c>
    </row>
    <row r="949" customFormat="false" ht="13.8" hidden="false" customHeight="false" outlineLevel="0" collapsed="false">
      <c r="A949" s="3" t="s">
        <v>21</v>
      </c>
      <c r="B949" s="3" t="n">
        <v>1952</v>
      </c>
      <c r="C949" s="4" t="n">
        <v>38.9038378036674</v>
      </c>
      <c r="D949" s="4" t="n">
        <v>8.56533804515443</v>
      </c>
      <c r="E949" s="3" t="n">
        <f aca="false">LOOKUP(C949,{0,30,60,90},{1,2,3,4})</f>
        <v>2</v>
      </c>
    </row>
    <row r="950" customFormat="false" ht="13.8" hidden="false" customHeight="false" outlineLevel="0" collapsed="false">
      <c r="A950" s="3" t="s">
        <v>21</v>
      </c>
      <c r="B950" s="3" t="n">
        <v>1953</v>
      </c>
      <c r="C950" s="4" t="n">
        <v>40.2998530928489</v>
      </c>
      <c r="D950" s="4" t="n">
        <v>-0.0287254646297752</v>
      </c>
      <c r="E950" s="3" t="n">
        <f aca="false">LOOKUP(C950,{0,30,60,90},{1,2,3,4})</f>
        <v>2</v>
      </c>
    </row>
    <row r="951" customFormat="false" ht="13.8" hidden="false" customHeight="false" outlineLevel="0" collapsed="false">
      <c r="A951" s="3" t="s">
        <v>21</v>
      </c>
      <c r="B951" s="3" t="n">
        <v>1954</v>
      </c>
      <c r="C951" s="4" t="n">
        <v>37.9393484675048</v>
      </c>
      <c r="D951" s="4" t="n">
        <v>7.09763246005666</v>
      </c>
      <c r="E951" s="3" t="n">
        <f aca="false">LOOKUP(C951,{0,30,60,90},{1,2,3,4})</f>
        <v>2</v>
      </c>
    </row>
    <row r="952" customFormat="false" ht="13.8" hidden="false" customHeight="false" outlineLevel="0" collapsed="false">
      <c r="A952" s="3" t="s">
        <v>21</v>
      </c>
      <c r="B952" s="3" t="n">
        <v>1955</v>
      </c>
      <c r="C952" s="4" t="n">
        <v>38.8725551357856</v>
      </c>
      <c r="D952" s="4" t="n">
        <v>3.31861682539647</v>
      </c>
      <c r="E952" s="3" t="n">
        <f aca="false">LOOKUP(C952,{0,30,60,90},{1,2,3,4})</f>
        <v>2</v>
      </c>
    </row>
    <row r="953" customFormat="false" ht="13.8" hidden="false" customHeight="false" outlineLevel="0" collapsed="false">
      <c r="A953" s="3" t="s">
        <v>21</v>
      </c>
      <c r="B953" s="3" t="n">
        <v>1956</v>
      </c>
      <c r="C953" s="4" t="n">
        <v>35.2901897515051</v>
      </c>
      <c r="D953" s="4" t="n">
        <v>8.18399792162126</v>
      </c>
      <c r="E953" s="3" t="n">
        <f aca="false">LOOKUP(C953,{0,30,60,90},{1,2,3,4})</f>
        <v>2</v>
      </c>
    </row>
    <row r="954" customFormat="false" ht="13.8" hidden="false" customHeight="false" outlineLevel="0" collapsed="false">
      <c r="A954" s="3" t="s">
        <v>21</v>
      </c>
      <c r="B954" s="3" t="n">
        <v>1957</v>
      </c>
      <c r="C954" s="4" t="n">
        <v>34.0512330166791</v>
      </c>
      <c r="D954" s="4" t="n">
        <v>3.28342653164513</v>
      </c>
      <c r="E954" s="3" t="n">
        <f aca="false">LOOKUP(C954,{0,30,60,90},{1,2,3,4})</f>
        <v>2</v>
      </c>
    </row>
    <row r="955" customFormat="false" ht="13.8" hidden="false" customHeight="false" outlineLevel="0" collapsed="false">
      <c r="A955" s="3" t="s">
        <v>21</v>
      </c>
      <c r="B955" s="3" t="n">
        <v>1958</v>
      </c>
      <c r="C955" s="4" t="n">
        <v>30.0156438026474</v>
      </c>
      <c r="D955" s="4" t="n">
        <v>6.27504749911987</v>
      </c>
      <c r="E955" s="3" t="n">
        <f aca="false">LOOKUP(C955,{0,30,60,90},{1,2,3,4})</f>
        <v>2</v>
      </c>
    </row>
    <row r="956" customFormat="false" ht="13.8" hidden="false" customHeight="false" outlineLevel="0" collapsed="false">
      <c r="A956" s="3" t="s">
        <v>21</v>
      </c>
      <c r="B956" s="3" t="n">
        <v>1981</v>
      </c>
      <c r="C956" s="4" t="n">
        <v>10.3996583828247</v>
      </c>
      <c r="D956" s="4" t="n">
        <v>-0.407986506814972</v>
      </c>
      <c r="E956" s="3" t="n">
        <f aca="false">LOOKUP(C956,{0,30,60,90},{1,2,3,4})</f>
        <v>1</v>
      </c>
    </row>
    <row r="957" customFormat="false" ht="13.8" hidden="false" customHeight="false" outlineLevel="0" collapsed="false">
      <c r="A957" s="3" t="s">
        <v>21</v>
      </c>
      <c r="B957" s="3" t="n">
        <v>1982</v>
      </c>
      <c r="C957" s="4" t="n">
        <v>11.583411507192</v>
      </c>
      <c r="D957" s="4" t="n">
        <v>1.23878181550685</v>
      </c>
      <c r="E957" s="3" t="n">
        <f aca="false">LOOKUP(C957,{0,30,60,90},{1,2,3,4})</f>
        <v>1</v>
      </c>
    </row>
    <row r="958" customFormat="false" ht="13.8" hidden="false" customHeight="false" outlineLevel="0" collapsed="false">
      <c r="A958" s="3" t="s">
        <v>21</v>
      </c>
      <c r="B958" s="3" t="n">
        <v>1983</v>
      </c>
      <c r="C958" s="4" t="n">
        <v>12.9976399914182</v>
      </c>
      <c r="D958" s="4" t="n">
        <v>1.65248955285577</v>
      </c>
      <c r="E958" s="3" t="n">
        <f aca="false">LOOKUP(C958,{0,30,60,90},{1,2,3,4})</f>
        <v>1</v>
      </c>
    </row>
    <row r="959" customFormat="false" ht="13.8" hidden="false" customHeight="false" outlineLevel="0" collapsed="false">
      <c r="A959" s="3" t="s">
        <v>21</v>
      </c>
      <c r="B959" s="3" t="n">
        <v>1984</v>
      </c>
      <c r="C959" s="4" t="n">
        <v>17.7343610374894</v>
      </c>
      <c r="D959" s="4" t="n">
        <v>1.69805985938984</v>
      </c>
      <c r="E959" s="3" t="n">
        <f aca="false">LOOKUP(C959,{0,30,60,90},{1,2,3,4})</f>
        <v>1</v>
      </c>
    </row>
    <row r="960" customFormat="false" ht="13.8" hidden="false" customHeight="false" outlineLevel="0" collapsed="false">
      <c r="A960" s="3" t="s">
        <v>21</v>
      </c>
      <c r="B960" s="3" t="n">
        <v>1985</v>
      </c>
      <c r="C960" s="4" t="n">
        <v>30.3881375420921</v>
      </c>
      <c r="D960" s="4" t="n">
        <v>2.36164390408478</v>
      </c>
      <c r="E960" s="3" t="n">
        <f aca="false">LOOKUP(C960,{0,30,60,90},{1,2,3,4})</f>
        <v>2</v>
      </c>
    </row>
    <row r="961" customFormat="false" ht="13.8" hidden="false" customHeight="false" outlineLevel="0" collapsed="false">
      <c r="A961" s="3" t="s">
        <v>21</v>
      </c>
      <c r="B961" s="3" t="n">
        <v>1986</v>
      </c>
      <c r="C961" s="4" t="n">
        <v>35.2351260222871</v>
      </c>
      <c r="D961" s="4" t="n">
        <v>3.43204873106362</v>
      </c>
      <c r="E961" s="3" t="n">
        <f aca="false">LOOKUP(C961,{0,30,60,90},{1,2,3,4})</f>
        <v>2</v>
      </c>
    </row>
    <row r="962" customFormat="false" ht="13.8" hidden="false" customHeight="false" outlineLevel="0" collapsed="false">
      <c r="A962" s="3" t="s">
        <v>21</v>
      </c>
      <c r="B962" s="3" t="n">
        <v>1987</v>
      </c>
      <c r="C962" s="4" t="n">
        <v>36.2503675586089</v>
      </c>
      <c r="D962" s="4" t="n">
        <v>5.70898318787214</v>
      </c>
      <c r="E962" s="3" t="n">
        <f aca="false">LOOKUP(C962,{0,30,60,90},{1,2,3,4})</f>
        <v>2</v>
      </c>
    </row>
    <row r="963" customFormat="false" ht="13.8" hidden="false" customHeight="false" outlineLevel="0" collapsed="false">
      <c r="A963" s="3" t="s">
        <v>21</v>
      </c>
      <c r="B963" s="3" t="n">
        <v>1988</v>
      </c>
      <c r="C963" s="4" t="n">
        <v>36.6836982150489</v>
      </c>
      <c r="D963" s="4" t="n">
        <v>5.28454717239184</v>
      </c>
      <c r="E963" s="3" t="n">
        <f aca="false">LOOKUP(C963,{0,30,60,90},{1,2,3,4})</f>
        <v>2</v>
      </c>
    </row>
    <row r="964" customFormat="false" ht="13.8" hidden="false" customHeight="false" outlineLevel="0" collapsed="false">
      <c r="A964" s="3" t="s">
        <v>21</v>
      </c>
      <c r="B964" s="3" t="n">
        <v>1989</v>
      </c>
      <c r="C964" s="4" t="n">
        <v>33.0671374911881</v>
      </c>
      <c r="D964" s="4" t="n">
        <v>5.00392360632442</v>
      </c>
      <c r="E964" s="3" t="n">
        <f aca="false">LOOKUP(C964,{0,30,60,90},{1,2,3,4})</f>
        <v>2</v>
      </c>
    </row>
    <row r="965" customFormat="false" ht="13.8" hidden="false" customHeight="false" outlineLevel="0" collapsed="false">
      <c r="A965" s="3" t="s">
        <v>21</v>
      </c>
      <c r="B965" s="3" t="n">
        <v>1990</v>
      </c>
      <c r="C965" s="4" t="n">
        <v>34.4816640920922</v>
      </c>
      <c r="D965" s="4" t="n">
        <v>3.84645487390143</v>
      </c>
      <c r="E965" s="3" t="n">
        <f aca="false">LOOKUP(C965,{0,30,60,90},{1,2,3,4})</f>
        <v>2</v>
      </c>
    </row>
    <row r="966" customFormat="false" ht="13.8" hidden="false" customHeight="false" outlineLevel="0" collapsed="false">
      <c r="A966" s="3" t="s">
        <v>21</v>
      </c>
      <c r="B966" s="3" t="n">
        <v>1991</v>
      </c>
      <c r="C966" s="4" t="n">
        <v>35.989719929478</v>
      </c>
      <c r="D966" s="4" t="n">
        <v>2.52556441064491</v>
      </c>
      <c r="E966" s="3" t="n">
        <f aca="false">LOOKUP(C966,{0,30,60,90},{1,2,3,4})</f>
        <v>2</v>
      </c>
    </row>
    <row r="967" customFormat="false" ht="13.8" hidden="false" customHeight="false" outlineLevel="0" collapsed="false">
      <c r="A967" s="3" t="s">
        <v>21</v>
      </c>
      <c r="B967" s="3" t="n">
        <v>1992</v>
      </c>
      <c r="C967" s="4" t="n">
        <v>36.1146492665431</v>
      </c>
      <c r="D967" s="4" t="n">
        <v>0.850600661130363</v>
      </c>
      <c r="E967" s="3" t="n">
        <f aca="false">LOOKUP(C967,{0,30,60,90},{1,2,3,4})</f>
        <v>2</v>
      </c>
    </row>
    <row r="968" customFormat="false" ht="13.8" hidden="false" customHeight="false" outlineLevel="0" collapsed="false">
      <c r="A968" s="3" t="s">
        <v>21</v>
      </c>
      <c r="B968" s="3" t="n">
        <v>1993</v>
      </c>
      <c r="C968" s="4" t="n">
        <v>39.4059571171948</v>
      </c>
      <c r="D968" s="4" t="n">
        <v>-1.31369492274666</v>
      </c>
      <c r="E968" s="3" t="n">
        <f aca="false">LOOKUP(C968,{0,30,60,90},{1,2,3,4})</f>
        <v>2</v>
      </c>
    </row>
    <row r="969" customFormat="false" ht="13.8" hidden="false" customHeight="false" outlineLevel="0" collapsed="false">
      <c r="A969" s="3" t="s">
        <v>21</v>
      </c>
      <c r="B969" s="3" t="n">
        <v>1994</v>
      </c>
      <c r="C969" s="4" t="n">
        <v>48.6878002205627</v>
      </c>
      <c r="D969" s="4" t="n">
        <v>2.33451353579444</v>
      </c>
      <c r="E969" s="3" t="n">
        <f aca="false">LOOKUP(C969,{0,30,60,90},{1,2,3,4})</f>
        <v>2</v>
      </c>
    </row>
    <row r="970" customFormat="false" ht="13.8" hidden="false" customHeight="false" outlineLevel="0" collapsed="false">
      <c r="A970" s="3" t="s">
        <v>21</v>
      </c>
      <c r="B970" s="3" t="n">
        <v>1995</v>
      </c>
      <c r="C970" s="4" t="n">
        <v>48.767550031112</v>
      </c>
      <c r="D970" s="4" t="n">
        <v>4.12223515715948</v>
      </c>
      <c r="E970" s="3" t="n">
        <f aca="false">LOOKUP(C970,{0,30,60,90},{1,2,3,4})</f>
        <v>2</v>
      </c>
    </row>
    <row r="971" customFormat="false" ht="13.8" hidden="false" customHeight="false" outlineLevel="0" collapsed="false">
      <c r="A971" s="3" t="s">
        <v>21</v>
      </c>
      <c r="B971" s="3" t="n">
        <v>1996</v>
      </c>
      <c r="C971" s="4" t="n">
        <v>52.1624041764118</v>
      </c>
      <c r="D971" s="4" t="n">
        <v>2.421260942968</v>
      </c>
      <c r="E971" s="3" t="n">
        <f aca="false">LOOKUP(C971,{0,30,60,90},{1,2,3,4})</f>
        <v>2</v>
      </c>
    </row>
    <row r="972" customFormat="false" ht="13.8" hidden="false" customHeight="false" outlineLevel="0" collapsed="false">
      <c r="A972" s="3" t="s">
        <v>21</v>
      </c>
      <c r="B972" s="3" t="n">
        <v>1997</v>
      </c>
      <c r="C972" s="4" t="n">
        <v>55.7744372380596</v>
      </c>
      <c r="D972" s="4" t="n">
        <v>3.86544200963685</v>
      </c>
      <c r="E972" s="3" t="n">
        <f aca="false">LOOKUP(C972,{0,30,60,90},{1,2,3,4})</f>
        <v>2</v>
      </c>
    </row>
    <row r="973" customFormat="false" ht="13.8" hidden="false" customHeight="false" outlineLevel="0" collapsed="false">
      <c r="A973" s="3" t="s">
        <v>21</v>
      </c>
      <c r="B973" s="3" t="n">
        <v>1998</v>
      </c>
      <c r="C973" s="4" t="n">
        <v>55.7152386633215</v>
      </c>
      <c r="D973" s="4" t="n">
        <v>4.46884629775213</v>
      </c>
      <c r="E973" s="3" t="n">
        <f aca="false">LOOKUP(C973,{0,30,60,90},{1,2,3,4})</f>
        <v>2</v>
      </c>
    </row>
    <row r="974" customFormat="false" ht="13.8" hidden="false" customHeight="false" outlineLevel="0" collapsed="false">
      <c r="A974" s="3" t="s">
        <v>21</v>
      </c>
      <c r="B974" s="3" t="n">
        <v>1999</v>
      </c>
      <c r="C974" s="4" t="n">
        <v>50.8218063185629</v>
      </c>
      <c r="D974" s="4" t="n">
        <v>4.74529072551599</v>
      </c>
      <c r="E974" s="3" t="n">
        <f aca="false">LOOKUP(C974,{0,30,60,90},{1,2,3,4})</f>
        <v>2</v>
      </c>
    </row>
    <row r="975" customFormat="false" ht="13.8" hidden="false" customHeight="false" outlineLevel="0" collapsed="false">
      <c r="A975" s="3" t="s">
        <v>21</v>
      </c>
      <c r="B975" s="3" t="n">
        <v>2000</v>
      </c>
      <c r="C975" s="4" t="n">
        <v>48.4400956426127</v>
      </c>
      <c r="D975" s="4" t="n">
        <v>5.05280628219953</v>
      </c>
      <c r="E975" s="3" t="n">
        <f aca="false">LOOKUP(C975,{0,30,60,90},{1,2,3,4})</f>
        <v>2</v>
      </c>
    </row>
    <row r="976" customFormat="false" ht="13.8" hidden="false" customHeight="false" outlineLevel="0" collapsed="false">
      <c r="A976" s="3" t="s">
        <v>21</v>
      </c>
      <c r="B976" s="3" t="n">
        <v>2001</v>
      </c>
      <c r="C976" s="4" t="n">
        <v>45.0906302245702</v>
      </c>
      <c r="D976" s="4" t="n">
        <v>3.64500096912337</v>
      </c>
      <c r="E976" s="3" t="n">
        <f aca="false">LOOKUP(C976,{0,30,60,90},{1,2,3,4})</f>
        <v>2</v>
      </c>
    </row>
    <row r="977" customFormat="false" ht="13.8" hidden="false" customHeight="false" outlineLevel="0" collapsed="false">
      <c r="A977" s="3" t="s">
        <v>21</v>
      </c>
      <c r="B977" s="3" t="n">
        <v>2002</v>
      </c>
      <c r="C977" s="4" t="n">
        <v>42.7809151323494</v>
      </c>
      <c r="D977" s="4" t="n">
        <v>2.70385660350729</v>
      </c>
      <c r="E977" s="3" t="n">
        <f aca="false">LOOKUP(C977,{0,30,60,90},{1,2,3,4})</f>
        <v>2</v>
      </c>
    </row>
    <row r="978" customFormat="false" ht="13.8" hidden="false" customHeight="false" outlineLevel="0" collapsed="false">
      <c r="A978" s="3" t="s">
        <v>21</v>
      </c>
      <c r="B978" s="3" t="n">
        <v>2003</v>
      </c>
      <c r="C978" s="4" t="n">
        <v>39.4844232363343</v>
      </c>
      <c r="D978" s="4" t="n">
        <v>3.09767652788133</v>
      </c>
      <c r="E978" s="3" t="n">
        <f aca="false">LOOKUP(C978,{0,30,60,90},{1,2,3,4})</f>
        <v>2</v>
      </c>
    </row>
    <row r="979" customFormat="false" ht="13.8" hidden="false" customHeight="false" outlineLevel="0" collapsed="false">
      <c r="A979" s="3" t="s">
        <v>21</v>
      </c>
      <c r="B979" s="3" t="n">
        <v>2004</v>
      </c>
      <c r="C979" s="4" t="n">
        <v>37.9474509001929</v>
      </c>
      <c r="D979" s="4" t="n">
        <v>3.26652548656317</v>
      </c>
      <c r="E979" s="3" t="n">
        <f aca="false">LOOKUP(C979,{0,30,60,90},{1,2,3,4})</f>
        <v>2</v>
      </c>
    </row>
    <row r="980" customFormat="false" ht="13.8" hidden="false" customHeight="false" outlineLevel="0" collapsed="false">
      <c r="A980" s="3" t="s">
        <v>21</v>
      </c>
      <c r="B980" s="3" t="n">
        <v>2005</v>
      </c>
      <c r="C980" s="4" t="n">
        <v>35.1193672479511</v>
      </c>
      <c r="D980" s="4" t="n">
        <v>3.61545312560505</v>
      </c>
      <c r="E980" s="3" t="n">
        <f aca="false">LOOKUP(C980,{0,30,60,90},{1,2,3,4})</f>
        <v>2</v>
      </c>
    </row>
    <row r="981" customFormat="false" ht="13.8" hidden="false" customHeight="false" outlineLevel="0" collapsed="false">
      <c r="A981" s="3" t="s">
        <v>21</v>
      </c>
      <c r="B981" s="3" t="n">
        <v>2006</v>
      </c>
      <c r="C981" s="4" t="n">
        <v>31.7445981037993</v>
      </c>
      <c r="D981" s="4" t="n">
        <v>4.01733437974936</v>
      </c>
      <c r="E981" s="3" t="n">
        <f aca="false">LOOKUP(C981,{0,30,60,90},{1,2,3,4})</f>
        <v>2</v>
      </c>
    </row>
    <row r="982" customFormat="false" ht="13.8" hidden="false" customHeight="false" outlineLevel="0" collapsed="false">
      <c r="A982" s="3" t="s">
        <v>21</v>
      </c>
      <c r="B982" s="3" t="n">
        <v>2007</v>
      </c>
      <c r="C982" s="4" t="n">
        <v>29.1782318353234</v>
      </c>
      <c r="D982" s="4" t="n">
        <v>3.56531749679263</v>
      </c>
      <c r="E982" s="3" t="n">
        <f aca="false">LOOKUP(C982,{0,30,60,90},{1,2,3,4})</f>
        <v>1</v>
      </c>
    </row>
    <row r="983" customFormat="false" ht="13.8" hidden="false" customHeight="false" outlineLevel="0" collapsed="false">
      <c r="A983" s="3" t="s">
        <v>21</v>
      </c>
      <c r="B983" s="3" t="n">
        <v>2008</v>
      </c>
      <c r="C983" s="4" t="n">
        <v>32.9283417547083</v>
      </c>
      <c r="D983" s="4" t="n">
        <v>0.855729994059029</v>
      </c>
      <c r="E983" s="3" t="n">
        <f aca="false">LOOKUP(C983,{0,30,60,90},{1,2,3,4})</f>
        <v>2</v>
      </c>
    </row>
    <row r="984" customFormat="false" ht="13.8" hidden="false" customHeight="false" outlineLevel="0" collapsed="false">
      <c r="A984" s="3" t="s">
        <v>21</v>
      </c>
      <c r="B984" s="3" t="n">
        <v>2009</v>
      </c>
      <c r="C984" s="4" t="n">
        <v>42.5426803651224</v>
      </c>
      <c r="D984" s="4" t="n">
        <v>-3.76723274289228</v>
      </c>
      <c r="E984" s="3" t="n">
        <f aca="false">LOOKUP(C984,{0,30,60,90},{1,2,3,4})</f>
        <v>2</v>
      </c>
    </row>
    <row r="985" customFormat="false" ht="13.8" hidden="false" customHeight="false" outlineLevel="0" collapsed="false">
      <c r="A985" s="3" t="s">
        <v>22</v>
      </c>
      <c r="B985" s="3" t="n">
        <v>1946</v>
      </c>
      <c r="C985" s="4" t="n">
        <v>47.2433714921531</v>
      </c>
      <c r="D985" s="4" t="n">
        <v>11.3994033107838</v>
      </c>
      <c r="E985" s="3" t="n">
        <f aca="false">LOOKUP(C985,{0,30,60,90},{1,2,3,4})</f>
        <v>2</v>
      </c>
    </row>
    <row r="986" customFormat="false" ht="13.8" hidden="false" customHeight="false" outlineLevel="0" collapsed="false">
      <c r="A986" s="3" t="s">
        <v>22</v>
      </c>
      <c r="B986" s="3" t="n">
        <v>1947</v>
      </c>
      <c r="C986" s="4" t="n">
        <v>42.214742722963</v>
      </c>
      <c r="D986" s="4" t="n">
        <v>7.93664476293074</v>
      </c>
      <c r="E986" s="3" t="n">
        <f aca="false">LOOKUP(C986,{0,30,60,90},{1,2,3,4})</f>
        <v>2</v>
      </c>
    </row>
    <row r="987" customFormat="false" ht="13.8" hidden="false" customHeight="false" outlineLevel="0" collapsed="false">
      <c r="A987" s="3" t="s">
        <v>22</v>
      </c>
      <c r="B987" s="3" t="n">
        <v>1948</v>
      </c>
      <c r="C987" s="4" t="n">
        <v>39.8391700173491</v>
      </c>
      <c r="D987" s="4" t="n">
        <v>2.31577956591134</v>
      </c>
      <c r="E987" s="3" t="n">
        <f aca="false">LOOKUP(C987,{0,30,60,90},{1,2,3,4})</f>
        <v>2</v>
      </c>
    </row>
    <row r="988" customFormat="false" ht="13.8" hidden="false" customHeight="false" outlineLevel="0" collapsed="false">
      <c r="A988" s="3" t="s">
        <v>22</v>
      </c>
      <c r="B988" s="3" t="n">
        <v>1949</v>
      </c>
      <c r="C988" s="4" t="n">
        <v>39.262870901928</v>
      </c>
      <c r="D988" s="4" t="n">
        <v>2.94912600006287</v>
      </c>
      <c r="E988" s="3" t="n">
        <f aca="false">LOOKUP(C988,{0,30,60,90},{1,2,3,4})</f>
        <v>2</v>
      </c>
    </row>
    <row r="989" customFormat="false" ht="13.8" hidden="false" customHeight="false" outlineLevel="0" collapsed="false">
      <c r="A989" s="3" t="s">
        <v>22</v>
      </c>
      <c r="B989" s="3" t="n">
        <v>1950</v>
      </c>
      <c r="C989" s="4" t="n">
        <v>38.8698309736169</v>
      </c>
      <c r="D989" s="4" t="n">
        <v>6.00784690253133</v>
      </c>
      <c r="E989" s="3" t="n">
        <f aca="false">LOOKUP(C989,{0,30,60,90},{1,2,3,4})</f>
        <v>2</v>
      </c>
    </row>
    <row r="990" customFormat="false" ht="13.8" hidden="false" customHeight="false" outlineLevel="0" collapsed="false">
      <c r="A990" s="3" t="s">
        <v>22</v>
      </c>
      <c r="B990" s="3" t="n">
        <v>1951</v>
      </c>
      <c r="C990" s="4" t="n">
        <v>32.3870381127977</v>
      </c>
      <c r="D990" s="4" t="n">
        <v>2.97712848423071</v>
      </c>
      <c r="E990" s="3" t="n">
        <f aca="false">LOOKUP(C990,{0,30,60,90},{1,2,3,4})</f>
        <v>2</v>
      </c>
    </row>
    <row r="991" customFormat="false" ht="13.8" hidden="false" customHeight="false" outlineLevel="0" collapsed="false">
      <c r="A991" s="3" t="s">
        <v>22</v>
      </c>
      <c r="B991" s="3" t="n">
        <v>1952</v>
      </c>
      <c r="C991" s="4" t="n">
        <v>29.4492458119975</v>
      </c>
      <c r="D991" s="4" t="n">
        <v>0.563609787361741</v>
      </c>
      <c r="E991" s="3" t="n">
        <f aca="false">LOOKUP(C991,{0,30,60,90},{1,2,3,4})</f>
        <v>1</v>
      </c>
    </row>
    <row r="992" customFormat="false" ht="13.8" hidden="false" customHeight="false" outlineLevel="0" collapsed="false">
      <c r="A992" s="3" t="s">
        <v>22</v>
      </c>
      <c r="B992" s="3" t="n">
        <v>1953</v>
      </c>
      <c r="C992" s="4" t="n">
        <v>31.1722213470756</v>
      </c>
      <c r="D992" s="4" t="n">
        <v>4.03442310043956</v>
      </c>
      <c r="E992" s="3" t="n">
        <f aca="false">LOOKUP(C992,{0,30,60,90},{1,2,3,4})</f>
        <v>2</v>
      </c>
    </row>
    <row r="993" customFormat="false" ht="13.8" hidden="false" customHeight="false" outlineLevel="0" collapsed="false">
      <c r="A993" s="3" t="s">
        <v>22</v>
      </c>
      <c r="B993" s="3" t="n">
        <v>1954</v>
      </c>
      <c r="C993" s="4" t="n">
        <v>31.8513504938768</v>
      </c>
      <c r="D993" s="4" t="n">
        <v>5.27826336304087</v>
      </c>
      <c r="E993" s="3" t="n">
        <f aca="false">LOOKUP(C993,{0,30,60,90},{1,2,3,4})</f>
        <v>2</v>
      </c>
    </row>
    <row r="994" customFormat="false" ht="13.8" hidden="false" customHeight="false" outlineLevel="0" collapsed="false">
      <c r="A994" s="3" t="s">
        <v>22</v>
      </c>
      <c r="B994" s="3" t="n">
        <v>1955</v>
      </c>
      <c r="C994" s="4" t="n">
        <v>31.6386959686781</v>
      </c>
      <c r="D994" s="4" t="n">
        <v>2.81078660502718</v>
      </c>
      <c r="E994" s="3" t="n">
        <f aca="false">LOOKUP(C994,{0,30,60,90},{1,2,3,4})</f>
        <v>2</v>
      </c>
    </row>
    <row r="995" customFormat="false" ht="13.8" hidden="false" customHeight="false" outlineLevel="0" collapsed="false">
      <c r="A995" s="3" t="s">
        <v>22</v>
      </c>
      <c r="B995" s="3" t="n">
        <v>1956</v>
      </c>
      <c r="C995" s="4" t="n">
        <v>30.7126952806792</v>
      </c>
      <c r="D995" s="4" t="n">
        <v>3.49410087993678</v>
      </c>
      <c r="E995" s="3" t="n">
        <f aca="false">LOOKUP(C995,{0,30,60,90},{1,2,3,4})</f>
        <v>2</v>
      </c>
    </row>
    <row r="996" customFormat="false" ht="13.8" hidden="false" customHeight="false" outlineLevel="0" collapsed="false">
      <c r="A996" s="3" t="s">
        <v>22</v>
      </c>
      <c r="B996" s="3" t="n">
        <v>1957</v>
      </c>
      <c r="C996" s="4" t="n">
        <v>32.3847158387463</v>
      </c>
      <c r="D996" s="4" t="n">
        <v>3.08230437820629</v>
      </c>
      <c r="E996" s="3" t="n">
        <f aca="false">LOOKUP(C996,{0,30,60,90},{1,2,3,4})</f>
        <v>2</v>
      </c>
    </row>
    <row r="997" customFormat="false" ht="13.8" hidden="false" customHeight="false" outlineLevel="0" collapsed="false">
      <c r="A997" s="3" t="s">
        <v>22</v>
      </c>
      <c r="B997" s="3" t="n">
        <v>1958</v>
      </c>
      <c r="C997" s="4" t="n">
        <v>31.8794263598259</v>
      </c>
      <c r="D997" s="4" t="n">
        <v>3.63923777369586</v>
      </c>
      <c r="E997" s="3" t="n">
        <f aca="false">LOOKUP(C997,{0,30,60,90},{1,2,3,4})</f>
        <v>2</v>
      </c>
    </row>
    <row r="998" customFormat="false" ht="13.8" hidden="false" customHeight="false" outlineLevel="0" collapsed="false">
      <c r="A998" s="3" t="s">
        <v>22</v>
      </c>
      <c r="B998" s="3" t="n">
        <v>1959</v>
      </c>
      <c r="C998" s="4" t="n">
        <v>32.8658766699374</v>
      </c>
      <c r="D998" s="4" t="n">
        <v>4.70046535455211</v>
      </c>
      <c r="E998" s="3" t="n">
        <f aca="false">LOOKUP(C998,{0,30,60,90},{1,2,3,4})</f>
        <v>2</v>
      </c>
    </row>
    <row r="999" customFormat="false" ht="13.8" hidden="false" customHeight="false" outlineLevel="0" collapsed="false">
      <c r="A999" s="3" t="s">
        <v>22</v>
      </c>
      <c r="B999" s="3" t="n">
        <v>1960</v>
      </c>
      <c r="C999" s="4" t="n">
        <v>31.5544407644018</v>
      </c>
      <c r="D999" s="4" t="n">
        <v>5.62295589102586</v>
      </c>
      <c r="E999" s="3" t="n">
        <f aca="false">LOOKUP(C999,{0,30,60,90},{1,2,3,4})</f>
        <v>2</v>
      </c>
    </row>
    <row r="1000" customFormat="false" ht="13.8" hidden="false" customHeight="false" outlineLevel="0" collapsed="false">
      <c r="A1000" s="3" t="s">
        <v>22</v>
      </c>
      <c r="B1000" s="3" t="n">
        <v>1961</v>
      </c>
      <c r="C1000" s="4" t="n">
        <v>28.5423193499911</v>
      </c>
      <c r="D1000" s="4" t="n">
        <v>5.09151889602892</v>
      </c>
      <c r="E1000" s="3" t="n">
        <f aca="false">LOOKUP(C1000,{0,30,60,90},{1,2,3,4})</f>
        <v>1</v>
      </c>
    </row>
    <row r="1001" customFormat="false" ht="13.8" hidden="false" customHeight="false" outlineLevel="0" collapsed="false">
      <c r="A1001" s="3" t="s">
        <v>22</v>
      </c>
      <c r="B1001" s="3" t="n">
        <v>1962</v>
      </c>
      <c r="C1001" s="4" t="n">
        <v>25.0305178646885</v>
      </c>
      <c r="D1001" s="4" t="n">
        <v>6.04755533769636</v>
      </c>
      <c r="E1001" s="3" t="n">
        <f aca="false">LOOKUP(C1001,{0,30,60,90},{1,2,3,4})</f>
        <v>1</v>
      </c>
    </row>
    <row r="1002" customFormat="false" ht="13.8" hidden="false" customHeight="false" outlineLevel="0" collapsed="false">
      <c r="A1002" s="3" t="s">
        <v>22</v>
      </c>
      <c r="B1002" s="3" t="n">
        <v>1963</v>
      </c>
      <c r="C1002" s="4" t="n">
        <v>23.6443350511499</v>
      </c>
      <c r="D1002" s="4" t="n">
        <v>5.27072680270366</v>
      </c>
      <c r="E1002" s="3" t="n">
        <f aca="false">LOOKUP(C1002,{0,30,60,90},{1,2,3,4})</f>
        <v>1</v>
      </c>
    </row>
    <row r="1003" customFormat="false" ht="13.8" hidden="false" customHeight="false" outlineLevel="0" collapsed="false">
      <c r="A1003" s="3" t="s">
        <v>22</v>
      </c>
      <c r="B1003" s="3" t="n">
        <v>1964</v>
      </c>
      <c r="C1003" s="4" t="n">
        <v>21.4456003467707</v>
      </c>
      <c r="D1003" s="4" t="n">
        <v>8.0303933007581</v>
      </c>
      <c r="E1003" s="3" t="n">
        <f aca="false">LOOKUP(C1003,{0,30,60,90},{1,2,3,4})</f>
        <v>1</v>
      </c>
    </row>
    <row r="1004" customFormat="false" ht="13.8" hidden="false" customHeight="false" outlineLevel="0" collapsed="false">
      <c r="A1004" s="3" t="s">
        <v>22</v>
      </c>
      <c r="B1004" s="3" t="n">
        <v>1965</v>
      </c>
      <c r="C1004" s="4" t="n">
        <v>19.2649376701533</v>
      </c>
      <c r="D1004" s="4" t="n">
        <v>5.10999792918276</v>
      </c>
      <c r="E1004" s="3" t="n">
        <f aca="false">LOOKUP(C1004,{0,30,60,90},{1,2,3,4})</f>
        <v>1</v>
      </c>
    </row>
    <row r="1005" customFormat="false" ht="13.8" hidden="false" customHeight="false" outlineLevel="0" collapsed="false">
      <c r="A1005" s="3" t="s">
        <v>22</v>
      </c>
      <c r="B1005" s="3" t="n">
        <v>1966</v>
      </c>
      <c r="C1005" s="4" t="n">
        <v>19.0812139750199</v>
      </c>
      <c r="D1005" s="4" t="n">
        <v>4.37493744547561</v>
      </c>
      <c r="E1005" s="3" t="n">
        <f aca="false">LOOKUP(C1005,{0,30,60,90},{1,2,3,4})</f>
        <v>1</v>
      </c>
    </row>
    <row r="1006" customFormat="false" ht="13.8" hidden="false" customHeight="false" outlineLevel="0" collapsed="false">
      <c r="A1006" s="3" t="s">
        <v>22</v>
      </c>
      <c r="B1006" s="3" t="n">
        <v>1967</v>
      </c>
      <c r="C1006" s="4" t="n">
        <v>19.5190283646056</v>
      </c>
      <c r="D1006" s="4" t="n">
        <v>3.20853761174034</v>
      </c>
      <c r="E1006" s="3" t="n">
        <f aca="false">LOOKUP(C1006,{0,30,60,90},{1,2,3,4})</f>
        <v>1</v>
      </c>
    </row>
    <row r="1007" customFormat="false" ht="13.8" hidden="false" customHeight="false" outlineLevel="0" collapsed="false">
      <c r="A1007" s="3" t="s">
        <v>22</v>
      </c>
      <c r="B1007" s="3" t="n">
        <v>1968</v>
      </c>
      <c r="C1007" s="4" t="n">
        <v>21.0078272296178</v>
      </c>
      <c r="D1007" s="4" t="n">
        <v>4.40583841112201</v>
      </c>
      <c r="E1007" s="3" t="n">
        <f aca="false">LOOKUP(C1007,{0,30,60,90},{1,2,3,4})</f>
        <v>1</v>
      </c>
    </row>
    <row r="1008" customFormat="false" ht="13.8" hidden="false" customHeight="false" outlineLevel="0" collapsed="false">
      <c r="A1008" s="3" t="s">
        <v>22</v>
      </c>
      <c r="B1008" s="3" t="n">
        <v>1969</v>
      </c>
      <c r="C1008" s="4" t="n">
        <v>26.256351600965</v>
      </c>
      <c r="D1008" s="4" t="n">
        <v>5.61929389650149</v>
      </c>
      <c r="E1008" s="3" t="n">
        <f aca="false">LOOKUP(C1008,{0,30,60,90},{1,2,3,4})</f>
        <v>1</v>
      </c>
    </row>
    <row r="1009" customFormat="false" ht="13.8" hidden="false" customHeight="false" outlineLevel="0" collapsed="false">
      <c r="A1009" s="3" t="s">
        <v>22</v>
      </c>
      <c r="B1009" s="3" t="n">
        <v>1970</v>
      </c>
      <c r="C1009" s="4" t="n">
        <v>20.9927653199865</v>
      </c>
      <c r="D1009" s="4" t="n">
        <v>5.59010373351871</v>
      </c>
      <c r="E1009" s="3" t="n">
        <f aca="false">LOOKUP(C1009,{0,30,60,90},{1,2,3,4})</f>
        <v>1</v>
      </c>
    </row>
    <row r="1010" customFormat="false" ht="13.8" hidden="false" customHeight="false" outlineLevel="0" collapsed="false">
      <c r="A1010" s="3" t="s">
        <v>22</v>
      </c>
      <c r="B1010" s="3" t="n">
        <v>1971</v>
      </c>
      <c r="C1010" s="4" t="n">
        <v>20.8286120881776</v>
      </c>
      <c r="D1010" s="4" t="n">
        <v>0.301218113903712</v>
      </c>
      <c r="E1010" s="3" t="n">
        <f aca="false">LOOKUP(C1010,{0,30,60,90},{1,2,3,4})</f>
        <v>1</v>
      </c>
    </row>
    <row r="1011" customFormat="false" ht="13.8" hidden="false" customHeight="false" outlineLevel="0" collapsed="false">
      <c r="A1011" s="3" t="s">
        <v>22</v>
      </c>
      <c r="B1011" s="3" t="n">
        <v>1972</v>
      </c>
      <c r="C1011" s="4" t="n">
        <v>22.1517682741291</v>
      </c>
      <c r="D1011" s="4" t="n">
        <v>3.30216387054647</v>
      </c>
      <c r="E1011" s="3" t="n">
        <f aca="false">LOOKUP(C1011,{0,30,60,90},{1,2,3,4})</f>
        <v>1</v>
      </c>
    </row>
    <row r="1012" customFormat="false" ht="13.8" hidden="false" customHeight="false" outlineLevel="0" collapsed="false">
      <c r="A1012" s="3" t="s">
        <v>22</v>
      </c>
      <c r="B1012" s="3" t="n">
        <v>1973</v>
      </c>
      <c r="C1012" s="4" t="n">
        <v>22.61890061038</v>
      </c>
      <c r="D1012" s="4" t="n">
        <v>3.95068381723811</v>
      </c>
      <c r="E1012" s="3" t="n">
        <f aca="false">LOOKUP(C1012,{0,30,60,90},{1,2,3,4})</f>
        <v>1</v>
      </c>
    </row>
    <row r="1013" customFormat="false" ht="13.8" hidden="false" customHeight="false" outlineLevel="0" collapsed="false">
      <c r="A1013" s="3" t="s">
        <v>22</v>
      </c>
      <c r="B1013" s="3" t="n">
        <v>1974</v>
      </c>
      <c r="C1013" s="4" t="n">
        <v>24.2122072253218</v>
      </c>
      <c r="D1013" s="4" t="n">
        <v>2.23094606806464</v>
      </c>
      <c r="E1013" s="3" t="n">
        <f aca="false">LOOKUP(C1013,{0,30,60,90},{1,2,3,4})</f>
        <v>1</v>
      </c>
    </row>
    <row r="1014" customFormat="false" ht="13.8" hidden="false" customHeight="false" outlineLevel="0" collapsed="false">
      <c r="A1014" s="3" t="s">
        <v>22</v>
      </c>
      <c r="B1014" s="3" t="n">
        <v>1975</v>
      </c>
      <c r="C1014" s="4" t="n">
        <v>24.4250876872184</v>
      </c>
      <c r="D1014" s="4" t="n">
        <v>2.08907132471354</v>
      </c>
      <c r="E1014" s="3" t="n">
        <f aca="false">LOOKUP(C1014,{0,30,60,90},{1,2,3,4})</f>
        <v>1</v>
      </c>
    </row>
    <row r="1015" customFormat="false" ht="13.8" hidden="false" customHeight="false" outlineLevel="0" collapsed="false">
      <c r="A1015" s="3" t="s">
        <v>22</v>
      </c>
      <c r="B1015" s="3" t="n">
        <v>1976</v>
      </c>
      <c r="C1015" s="4" t="n">
        <v>23.636598794228</v>
      </c>
      <c r="D1015" s="4" t="n">
        <v>0.447403700780002</v>
      </c>
      <c r="E1015" s="3" t="n">
        <f aca="false">LOOKUP(C1015,{0,30,60,90},{1,2,3,4})</f>
        <v>1</v>
      </c>
    </row>
    <row r="1016" customFormat="false" ht="13.8" hidden="false" customHeight="false" outlineLevel="0" collapsed="false">
      <c r="A1016" s="3" t="s">
        <v>22</v>
      </c>
      <c r="B1016" s="3" t="n">
        <v>1977</v>
      </c>
      <c r="C1016" s="4" t="n">
        <v>26.4802062613509</v>
      </c>
      <c r="D1016" s="4" t="n">
        <v>-1.42106900449239</v>
      </c>
      <c r="E1016" s="3" t="n">
        <f aca="false">LOOKUP(C1016,{0,30,60,90},{1,2,3,4})</f>
        <v>1</v>
      </c>
    </row>
    <row r="1017" customFormat="false" ht="13.8" hidden="false" customHeight="false" outlineLevel="0" collapsed="false">
      <c r="A1017" s="3" t="s">
        <v>22</v>
      </c>
      <c r="B1017" s="3" t="n">
        <v>1978</v>
      </c>
      <c r="C1017" s="4" t="n">
        <v>31.8038550127288</v>
      </c>
      <c r="D1017" s="4" t="n">
        <v>2.21634933001982</v>
      </c>
      <c r="E1017" s="3" t="n">
        <f aca="false">LOOKUP(C1017,{0,30,60,90},{1,2,3,4})</f>
        <v>2</v>
      </c>
    </row>
    <row r="1018" customFormat="false" ht="13.8" hidden="false" customHeight="false" outlineLevel="0" collapsed="false">
      <c r="A1018" s="3" t="s">
        <v>22</v>
      </c>
      <c r="B1018" s="3" t="n">
        <v>1979</v>
      </c>
      <c r="C1018" s="4" t="n">
        <v>37.88499849667</v>
      </c>
      <c r="D1018" s="4" t="n">
        <v>3.95618944884235</v>
      </c>
      <c r="E1018" s="3" t="n">
        <f aca="false">LOOKUP(C1018,{0,30,60,90},{1,2,3,4})</f>
        <v>2</v>
      </c>
    </row>
    <row r="1019" customFormat="false" ht="13.8" hidden="false" customHeight="false" outlineLevel="0" collapsed="false">
      <c r="A1019" s="3" t="s">
        <v>22</v>
      </c>
      <c r="B1019" s="3" t="n">
        <v>1980</v>
      </c>
      <c r="C1019" s="4" t="n">
        <v>41.8512489495626</v>
      </c>
      <c r="D1019" s="4" t="n">
        <v>2.5989449667656</v>
      </c>
      <c r="E1019" s="3" t="n">
        <f aca="false">LOOKUP(C1019,{0,30,60,90},{1,2,3,4})</f>
        <v>2</v>
      </c>
    </row>
    <row r="1020" customFormat="false" ht="13.8" hidden="false" customHeight="false" outlineLevel="0" collapsed="false">
      <c r="A1020" s="3" t="s">
        <v>22</v>
      </c>
      <c r="B1020" s="3" t="n">
        <v>1981</v>
      </c>
      <c r="C1020" s="4" t="n">
        <v>49.3121753143841</v>
      </c>
      <c r="D1020" s="4" t="n">
        <v>-0.202241958105964</v>
      </c>
      <c r="E1020" s="3" t="n">
        <f aca="false">LOOKUP(C1020,{0,30,60,90},{1,2,3,4})</f>
        <v>2</v>
      </c>
    </row>
    <row r="1021" customFormat="false" ht="13.8" hidden="false" customHeight="false" outlineLevel="0" collapsed="false">
      <c r="A1021" s="3" t="s">
        <v>22</v>
      </c>
      <c r="B1021" s="3" t="n">
        <v>1982</v>
      </c>
      <c r="C1021" s="4" t="n">
        <v>57.4758071768359</v>
      </c>
      <c r="D1021" s="4" t="n">
        <v>1.19311671732401</v>
      </c>
      <c r="E1021" s="3" t="n">
        <f aca="false">LOOKUP(C1021,{0,30,60,90},{1,2,3,4})</f>
        <v>2</v>
      </c>
    </row>
    <row r="1022" customFormat="false" ht="13.8" hidden="false" customHeight="false" outlineLevel="0" collapsed="false">
      <c r="A1022" s="3" t="s">
        <v>22</v>
      </c>
      <c r="B1022" s="3" t="n">
        <v>1983</v>
      </c>
      <c r="C1022" s="4" t="n">
        <v>62.5060781645166</v>
      </c>
      <c r="D1022" s="4" t="n">
        <v>1.80975934519181</v>
      </c>
      <c r="E1022" s="3" t="n">
        <f aca="false">LOOKUP(C1022,{0,30,60,90},{1,2,3,4})</f>
        <v>3</v>
      </c>
    </row>
    <row r="1023" customFormat="false" ht="13.8" hidden="false" customHeight="false" outlineLevel="0" collapsed="false">
      <c r="A1023" s="3" t="s">
        <v>22</v>
      </c>
      <c r="B1023" s="3" t="n">
        <v>1984</v>
      </c>
      <c r="C1023" s="4" t="n">
        <v>64.7151247524561</v>
      </c>
      <c r="D1023" s="4" t="n">
        <v>4.27129379251117</v>
      </c>
      <c r="E1023" s="3" t="n">
        <f aca="false">LOOKUP(C1023,{0,30,60,90},{1,2,3,4})</f>
        <v>3</v>
      </c>
    </row>
    <row r="1024" customFormat="false" ht="13.8" hidden="false" customHeight="false" outlineLevel="0" collapsed="false">
      <c r="A1024" s="3" t="s">
        <v>22</v>
      </c>
      <c r="B1024" s="3" t="n">
        <v>1985</v>
      </c>
      <c r="C1024" s="4" t="n">
        <v>66.206429757467</v>
      </c>
      <c r="D1024" s="4" t="n">
        <v>2.18966325766399</v>
      </c>
      <c r="E1024" s="3" t="n">
        <f aca="false">LOOKUP(C1024,{0,30,60,90},{1,2,3,4})</f>
        <v>3</v>
      </c>
    </row>
    <row r="1025" customFormat="false" ht="13.8" hidden="false" customHeight="false" outlineLevel="0" collapsed="false">
      <c r="A1025" s="3" t="s">
        <v>22</v>
      </c>
      <c r="B1025" s="3" t="n">
        <v>1986</v>
      </c>
      <c r="C1025" s="4" t="n">
        <v>64.0218906017987</v>
      </c>
      <c r="D1025" s="4" t="n">
        <v>2.86106747740382</v>
      </c>
      <c r="E1025" s="3" t="n">
        <f aca="false">LOOKUP(C1025,{0,30,60,90},{1,2,3,4})</f>
        <v>3</v>
      </c>
    </row>
    <row r="1026" customFormat="false" ht="13.8" hidden="false" customHeight="false" outlineLevel="0" collapsed="false">
      <c r="A1026" s="3" t="s">
        <v>22</v>
      </c>
      <c r="B1026" s="3" t="n">
        <v>1987</v>
      </c>
      <c r="C1026" s="4" t="n">
        <v>58.2613499115227</v>
      </c>
      <c r="D1026" s="4" t="n">
        <v>3.45713548559716</v>
      </c>
      <c r="E1026" s="3" t="n">
        <f aca="false">LOOKUP(C1026,{0,30,60,90},{1,2,3,4})</f>
        <v>2</v>
      </c>
    </row>
    <row r="1027" customFormat="false" ht="13.8" hidden="false" customHeight="false" outlineLevel="0" collapsed="false">
      <c r="A1027" s="3" t="s">
        <v>22</v>
      </c>
      <c r="B1027" s="3" t="n">
        <v>1988</v>
      </c>
      <c r="C1027" s="4" t="n">
        <v>52.3338023818513</v>
      </c>
      <c r="D1027" s="4" t="n">
        <v>2.66643113865095</v>
      </c>
      <c r="E1027" s="3" t="n">
        <f aca="false">LOOKUP(C1027,{0,30,60,90},{1,2,3,4})</f>
        <v>2</v>
      </c>
    </row>
    <row r="1028" customFormat="false" ht="13.8" hidden="false" customHeight="false" outlineLevel="0" collapsed="false">
      <c r="A1028" s="3" t="s">
        <v>22</v>
      </c>
      <c r="B1028" s="3" t="n">
        <v>1989</v>
      </c>
      <c r="C1028" s="4" t="n">
        <v>46.396582386144</v>
      </c>
      <c r="D1028" s="4" t="n">
        <v>2.77913350141807</v>
      </c>
      <c r="E1028" s="3" t="n">
        <f aca="false">LOOKUP(C1028,{0,30,60,90},{1,2,3,4})</f>
        <v>2</v>
      </c>
    </row>
    <row r="1029" customFormat="false" ht="13.8" hidden="false" customHeight="false" outlineLevel="0" collapsed="false">
      <c r="A1029" s="3" t="s">
        <v>22</v>
      </c>
      <c r="B1029" s="3" t="n">
        <v>1990</v>
      </c>
      <c r="C1029" s="4" t="n">
        <v>43.517749855778</v>
      </c>
      <c r="D1029" s="4" t="n">
        <v>1.01028834275949</v>
      </c>
      <c r="E1029" s="3" t="n">
        <f aca="false">LOOKUP(C1029,{0,30,60,90},{1,2,3,4})</f>
        <v>2</v>
      </c>
    </row>
    <row r="1030" customFormat="false" ht="13.8" hidden="false" customHeight="false" outlineLevel="0" collapsed="false">
      <c r="A1030" s="3" t="s">
        <v>22</v>
      </c>
      <c r="B1030" s="3" t="n">
        <v>1991</v>
      </c>
      <c r="C1030" s="4" t="n">
        <v>45.2177828240315</v>
      </c>
      <c r="D1030" s="4" t="n">
        <v>-1.12128668229019</v>
      </c>
      <c r="E1030" s="3" t="n">
        <f aca="false">LOOKUP(C1030,{0,30,60,90},{1,2,3,4})</f>
        <v>2</v>
      </c>
    </row>
    <row r="1031" customFormat="false" ht="13.8" hidden="false" customHeight="false" outlineLevel="0" collapsed="false">
      <c r="A1031" s="3" t="s">
        <v>22</v>
      </c>
      <c r="B1031" s="3" t="n">
        <v>1992</v>
      </c>
      <c r="C1031" s="4" t="n">
        <v>57.5920961435353</v>
      </c>
      <c r="D1031" s="4" t="n">
        <v>-1.20351128195971</v>
      </c>
      <c r="E1031" s="3" t="n">
        <f aca="false">LOOKUP(C1031,{0,30,60,90},{1,2,3,4})</f>
        <v>2</v>
      </c>
    </row>
    <row r="1032" customFormat="false" ht="13.8" hidden="false" customHeight="false" outlineLevel="0" collapsed="false">
      <c r="A1032" s="3" t="s">
        <v>22</v>
      </c>
      <c r="B1032" s="3" t="n">
        <v>1993</v>
      </c>
      <c r="C1032" s="4" t="n">
        <v>71.9640519137144</v>
      </c>
      <c r="D1032" s="4" t="n">
        <v>-2.0577861113298</v>
      </c>
      <c r="E1032" s="3" t="n">
        <f aca="false">LOOKUP(C1032,{0,30,60,90},{1,2,3,4})</f>
        <v>3</v>
      </c>
    </row>
    <row r="1033" customFormat="false" ht="13.8" hidden="false" customHeight="false" outlineLevel="0" collapsed="false">
      <c r="A1033" s="3" t="s">
        <v>22</v>
      </c>
      <c r="B1033" s="3" t="n">
        <v>1994</v>
      </c>
      <c r="C1033" s="4" t="n">
        <v>76.6204933360331</v>
      </c>
      <c r="D1033" s="4" t="n">
        <v>3.94685746955965</v>
      </c>
      <c r="E1033" s="3" t="n">
        <f aca="false">LOOKUP(C1033,{0,30,60,90},{1,2,3,4})</f>
        <v>3</v>
      </c>
    </row>
    <row r="1034" customFormat="false" ht="13.8" hidden="false" customHeight="false" outlineLevel="0" collapsed="false">
      <c r="A1034" s="3" t="s">
        <v>22</v>
      </c>
      <c r="B1034" s="3" t="n">
        <v>1995</v>
      </c>
      <c r="C1034" s="4" t="n">
        <v>76.5938577490938</v>
      </c>
      <c r="D1034" s="4" t="n">
        <v>3.97305660204739</v>
      </c>
      <c r="E1034" s="3" t="n">
        <f aca="false">LOOKUP(C1034,{0,30,60,90},{1,2,3,4})</f>
        <v>3</v>
      </c>
    </row>
    <row r="1035" customFormat="false" ht="13.8" hidden="false" customHeight="false" outlineLevel="0" collapsed="false">
      <c r="A1035" s="3" t="s">
        <v>22</v>
      </c>
      <c r="B1035" s="3" t="n">
        <v>1996</v>
      </c>
      <c r="C1035" s="4" t="n">
        <v>76.1946233714344</v>
      </c>
      <c r="D1035" s="4" t="n">
        <v>1.46052038207654</v>
      </c>
      <c r="E1035" s="3" t="n">
        <f aca="false">LOOKUP(C1035,{0,30,60,90},{1,2,3,4})</f>
        <v>3</v>
      </c>
    </row>
    <row r="1036" customFormat="false" ht="13.8" hidden="false" customHeight="false" outlineLevel="0" collapsed="false">
      <c r="A1036" s="3" t="s">
        <v>22</v>
      </c>
      <c r="B1036" s="3" t="n">
        <v>1997</v>
      </c>
      <c r="C1036" s="4" t="n">
        <v>74.3163466528282</v>
      </c>
      <c r="D1036" s="4" t="n">
        <v>2.46028157031823</v>
      </c>
      <c r="E1036" s="3" t="n">
        <f aca="false">LOOKUP(C1036,{0,30,60,90},{1,2,3,4})</f>
        <v>3</v>
      </c>
    </row>
    <row r="1037" customFormat="false" ht="13.8" hidden="false" customHeight="false" outlineLevel="0" collapsed="false">
      <c r="A1037" s="3" t="s">
        <v>22</v>
      </c>
      <c r="B1037" s="3" t="n">
        <v>1998</v>
      </c>
      <c r="C1037" s="4" t="n">
        <v>72.0076636730961</v>
      </c>
      <c r="D1037" s="4" t="n">
        <v>3.81394552082206</v>
      </c>
      <c r="E1037" s="3" t="n">
        <f aca="false">LOOKUP(C1037,{0,30,60,90},{1,2,3,4})</f>
        <v>3</v>
      </c>
    </row>
    <row r="1038" customFormat="false" ht="13.8" hidden="false" customHeight="false" outlineLevel="0" collapsed="false">
      <c r="A1038" s="3" t="s">
        <v>22</v>
      </c>
      <c r="B1038" s="3" t="n">
        <v>1999</v>
      </c>
      <c r="C1038" s="4" t="n">
        <v>64.6986068541458</v>
      </c>
      <c r="D1038" s="4" t="n">
        <v>4.59540284999616</v>
      </c>
      <c r="E1038" s="3" t="n">
        <f aca="false">LOOKUP(C1038,{0,30,60,90},{1,2,3,4})</f>
        <v>3</v>
      </c>
    </row>
    <row r="1039" customFormat="false" ht="13.8" hidden="false" customHeight="false" outlineLevel="0" collapsed="false">
      <c r="A1039" s="3" t="s">
        <v>22</v>
      </c>
      <c r="B1039" s="3" t="n">
        <v>2000</v>
      </c>
      <c r="C1039" s="4" t="n">
        <v>56.8538082391477</v>
      </c>
      <c r="D1039" s="4" t="n">
        <v>4.39893243354854</v>
      </c>
      <c r="E1039" s="3" t="n">
        <f aca="false">LOOKUP(C1039,{0,30,60,90},{1,2,3,4})</f>
        <v>2</v>
      </c>
    </row>
    <row r="1040" customFormat="false" ht="13.8" hidden="false" customHeight="false" outlineLevel="0" collapsed="false">
      <c r="A1040" s="3" t="s">
        <v>22</v>
      </c>
      <c r="B1040" s="3" t="n">
        <v>2001</v>
      </c>
      <c r="C1040" s="4" t="n">
        <v>49.7307603022982</v>
      </c>
      <c r="D1040" s="4" t="n">
        <v>1.05773944471679</v>
      </c>
      <c r="E1040" s="3" t="n">
        <f aca="false">LOOKUP(C1040,{0,30,60,90},{1,2,3,4})</f>
        <v>2</v>
      </c>
    </row>
    <row r="1041" customFormat="false" ht="13.8" hidden="false" customHeight="false" outlineLevel="0" collapsed="false">
      <c r="A1041" s="3" t="s">
        <v>22</v>
      </c>
      <c r="B1041" s="3" t="n">
        <v>2002</v>
      </c>
      <c r="C1041" s="4" t="n">
        <v>47.9324261802079</v>
      </c>
      <c r="D1041" s="4" t="n">
        <v>2.41130871594777</v>
      </c>
      <c r="E1041" s="3" t="n">
        <f aca="false">LOOKUP(C1041,{0,30,60,90},{1,2,3,4})</f>
        <v>2</v>
      </c>
    </row>
    <row r="1042" customFormat="false" ht="13.8" hidden="false" customHeight="false" outlineLevel="0" collapsed="false">
      <c r="A1042" s="3" t="s">
        <v>22</v>
      </c>
      <c r="B1042" s="3" t="n">
        <v>2003</v>
      </c>
      <c r="C1042" s="4" t="n">
        <v>48.8535673816671</v>
      </c>
      <c r="D1042" s="4" t="n">
        <v>1.91259693534438</v>
      </c>
      <c r="E1042" s="3" t="n">
        <f aca="false">LOOKUP(C1042,{0,30,60,90},{1,2,3,4})</f>
        <v>2</v>
      </c>
    </row>
    <row r="1043" customFormat="false" ht="13.8" hidden="false" customHeight="false" outlineLevel="0" collapsed="false">
      <c r="A1043" s="3" t="s">
        <v>22</v>
      </c>
      <c r="B1043" s="3" t="n">
        <v>2004</v>
      </c>
      <c r="C1043" s="4" t="n">
        <v>47.8988632207729</v>
      </c>
      <c r="D1043" s="4" t="n">
        <v>4.12704459176849</v>
      </c>
      <c r="E1043" s="3" t="n">
        <f aca="false">LOOKUP(C1043,{0,30,60,90},{1,2,3,4})</f>
        <v>2</v>
      </c>
    </row>
    <row r="1044" customFormat="false" ht="13.8" hidden="false" customHeight="false" outlineLevel="0" collapsed="false">
      <c r="A1044" s="3" t="s">
        <v>22</v>
      </c>
      <c r="B1044" s="3" t="n">
        <v>2005</v>
      </c>
      <c r="C1044" s="4" t="n">
        <v>47.8415630186969</v>
      </c>
      <c r="D1044" s="4" t="n">
        <v>3.29833935766051</v>
      </c>
      <c r="E1044" s="3" t="n">
        <f aca="false">LOOKUP(C1044,{0,30,60,90},{1,2,3,4})</f>
        <v>2</v>
      </c>
    </row>
    <row r="1045" customFormat="false" ht="13.8" hidden="false" customHeight="false" outlineLevel="0" collapsed="false">
      <c r="A1045" s="3" t="s">
        <v>22</v>
      </c>
      <c r="B1045" s="3" t="n">
        <v>2006</v>
      </c>
      <c r="C1045" s="4" t="n">
        <v>43.7796944970163</v>
      </c>
      <c r="D1045" s="4" t="n">
        <v>4.24645958606078</v>
      </c>
      <c r="E1045" s="3" t="n">
        <f aca="false">LOOKUP(C1045,{0,30,60,90},{1,2,3,4})</f>
        <v>2</v>
      </c>
    </row>
    <row r="1046" customFormat="false" ht="13.8" hidden="false" customHeight="false" outlineLevel="0" collapsed="false">
      <c r="A1046" s="3" t="s">
        <v>22</v>
      </c>
      <c r="B1046" s="3" t="n">
        <v>2007</v>
      </c>
      <c r="C1046" s="4" t="n">
        <v>38.1216565977016</v>
      </c>
      <c r="D1046" s="4" t="n">
        <v>2.55972208860455</v>
      </c>
      <c r="E1046" s="3" t="n">
        <f aca="false">LOOKUP(C1046,{0,30,60,90},{1,2,3,4})</f>
        <v>2</v>
      </c>
    </row>
    <row r="1047" customFormat="false" ht="13.8" hidden="false" customHeight="false" outlineLevel="0" collapsed="false">
      <c r="A1047" s="3" t="s">
        <v>22</v>
      </c>
      <c r="B1047" s="3" t="n">
        <v>2008</v>
      </c>
      <c r="C1047" s="4" t="n">
        <v>35.442493854692</v>
      </c>
      <c r="D1047" s="4" t="n">
        <v>-0.155069095887073</v>
      </c>
      <c r="E1047" s="3" t="n">
        <f aca="false">LOOKUP(C1047,{0,30,60,90},{1,2,3,4})</f>
        <v>2</v>
      </c>
    </row>
    <row r="1048" customFormat="false" ht="13.8" hidden="false" customHeight="false" outlineLevel="0" collapsed="false">
      <c r="A1048" s="3" t="s">
        <v>22</v>
      </c>
      <c r="B1048" s="3" t="n">
        <v>2009</v>
      </c>
      <c r="C1048" s="4" t="n">
        <v>35.2432812784664</v>
      </c>
      <c r="D1048" s="4" t="n">
        <v>-4.82778286262043</v>
      </c>
      <c r="E1048" s="3" t="n">
        <f aca="false">LOOKUP(C1048,{0,30,60,90},{1,2,3,4})</f>
        <v>2</v>
      </c>
    </row>
    <row r="1049" customFormat="false" ht="13.8" hidden="false" customHeight="false" outlineLevel="0" collapsed="false">
      <c r="A1049" s="3" t="s">
        <v>23</v>
      </c>
      <c r="B1049" s="3" t="n">
        <v>1946</v>
      </c>
      <c r="C1049" s="4" t="n">
        <v>247.481942215088</v>
      </c>
      <c r="D1049" s="4" t="n">
        <v>-2.45831022563576</v>
      </c>
      <c r="E1049" s="3" t="n">
        <f aca="false">LOOKUP(C1049,{0,30,60,90},{1,2,3,4})</f>
        <v>4</v>
      </c>
    </row>
    <row r="1050" customFormat="false" ht="13.8" hidden="false" customHeight="false" outlineLevel="0" collapsed="false">
      <c r="A1050" s="3" t="s">
        <v>23</v>
      </c>
      <c r="B1050" s="3" t="n">
        <v>1947</v>
      </c>
      <c r="C1050" s="4" t="n">
        <v>237.940958039361</v>
      </c>
      <c r="D1050" s="4" t="n">
        <v>-1.27622446388918</v>
      </c>
      <c r="E1050" s="3" t="n">
        <f aca="false">LOOKUP(C1050,{0,30,60,90},{1,2,3,4})</f>
        <v>4</v>
      </c>
    </row>
    <row r="1051" customFormat="false" ht="13.8" hidden="false" customHeight="false" outlineLevel="0" collapsed="false">
      <c r="A1051" s="3" t="s">
        <v>23</v>
      </c>
      <c r="B1051" s="3" t="n">
        <v>1948</v>
      </c>
      <c r="C1051" s="4" t="n">
        <v>213.971939201603</v>
      </c>
      <c r="D1051" s="4" t="n">
        <v>2.92411005346198</v>
      </c>
      <c r="E1051" s="3" t="n">
        <f aca="false">LOOKUP(C1051,{0,30,60,90},{1,2,3,4})</f>
        <v>4</v>
      </c>
    </row>
    <row r="1052" customFormat="false" ht="13.8" hidden="false" customHeight="false" outlineLevel="0" collapsed="false">
      <c r="A1052" s="3" t="s">
        <v>23</v>
      </c>
      <c r="B1052" s="3" t="n">
        <v>1949</v>
      </c>
      <c r="C1052" s="4" t="n">
        <v>197.768348263398</v>
      </c>
      <c r="D1052" s="4" t="n">
        <v>3.3147168642687</v>
      </c>
      <c r="E1052" s="3" t="n">
        <f aca="false">LOOKUP(C1052,{0,30,60,90},{1,2,3,4})</f>
        <v>4</v>
      </c>
    </row>
    <row r="1053" customFormat="false" ht="13.8" hidden="false" customHeight="false" outlineLevel="0" collapsed="false">
      <c r="A1053" s="3" t="s">
        <v>23</v>
      </c>
      <c r="B1053" s="3" t="n">
        <v>1950</v>
      </c>
      <c r="C1053" s="4" t="n">
        <v>193.883378418996</v>
      </c>
      <c r="D1053" s="4" t="n">
        <v>3.18145897484807</v>
      </c>
      <c r="E1053" s="3" t="n">
        <f aca="false">LOOKUP(C1053,{0,30,60,90},{1,2,3,4})</f>
        <v>4</v>
      </c>
    </row>
    <row r="1054" customFormat="false" ht="13.8" hidden="false" customHeight="false" outlineLevel="0" collapsed="false">
      <c r="A1054" s="3" t="s">
        <v>23</v>
      </c>
      <c r="B1054" s="3" t="n">
        <v>1951</v>
      </c>
      <c r="C1054" s="4" t="n">
        <v>175.338203463203</v>
      </c>
      <c r="D1054" s="4" t="n">
        <v>2.72781893330165</v>
      </c>
      <c r="E1054" s="3" t="n">
        <f aca="false">LOOKUP(C1054,{0,30,60,90},{1,2,3,4})</f>
        <v>4</v>
      </c>
    </row>
    <row r="1055" customFormat="false" ht="13.8" hidden="false" customHeight="false" outlineLevel="0" collapsed="false">
      <c r="A1055" s="3" t="s">
        <v>23</v>
      </c>
      <c r="B1055" s="3" t="n">
        <v>1952</v>
      </c>
      <c r="C1055" s="4" t="n">
        <v>161.990865294375</v>
      </c>
      <c r="D1055" s="4" t="n">
        <v>0.0523814267672229</v>
      </c>
      <c r="E1055" s="3" t="n">
        <f aca="false">LOOKUP(C1055,{0,30,60,90},{1,2,3,4})</f>
        <v>4</v>
      </c>
    </row>
    <row r="1056" customFormat="false" ht="13.8" hidden="false" customHeight="false" outlineLevel="0" collapsed="false">
      <c r="A1056" s="3" t="s">
        <v>23</v>
      </c>
      <c r="B1056" s="3" t="n">
        <v>1953</v>
      </c>
      <c r="C1056" s="4" t="n">
        <v>152.158168331289</v>
      </c>
      <c r="D1056" s="4" t="n">
        <v>3.8362957776336</v>
      </c>
      <c r="E1056" s="3" t="n">
        <f aca="false">LOOKUP(C1056,{0,30,60,90},{1,2,3,4})</f>
        <v>4</v>
      </c>
    </row>
    <row r="1057" customFormat="false" ht="13.8" hidden="false" customHeight="false" outlineLevel="0" collapsed="false">
      <c r="A1057" s="3" t="s">
        <v>23</v>
      </c>
      <c r="B1057" s="3" t="n">
        <v>1954</v>
      </c>
      <c r="C1057" s="4" t="n">
        <v>146.656736180073</v>
      </c>
      <c r="D1057" s="4" t="n">
        <v>4.11183905272732</v>
      </c>
      <c r="E1057" s="3" t="n">
        <f aca="false">LOOKUP(C1057,{0,30,60,90},{1,2,3,4})</f>
        <v>4</v>
      </c>
    </row>
    <row r="1058" customFormat="false" ht="13.8" hidden="false" customHeight="false" outlineLevel="0" collapsed="false">
      <c r="A1058" s="3" t="s">
        <v>23</v>
      </c>
      <c r="B1058" s="3" t="n">
        <v>1955</v>
      </c>
      <c r="C1058" s="4" t="n">
        <v>138.193945613135</v>
      </c>
      <c r="D1058" s="4" t="n">
        <v>3.45773206290352</v>
      </c>
      <c r="E1058" s="3" t="n">
        <f aca="false">LOOKUP(C1058,{0,30,60,90},{1,2,3,4})</f>
        <v>4</v>
      </c>
    </row>
    <row r="1059" customFormat="false" ht="13.8" hidden="false" customHeight="false" outlineLevel="0" collapsed="false">
      <c r="A1059" s="3" t="s">
        <v>23</v>
      </c>
      <c r="B1059" s="3" t="n">
        <v>1956</v>
      </c>
      <c r="C1059" s="4" t="n">
        <v>129.027486161481</v>
      </c>
      <c r="D1059" s="4" t="n">
        <v>0.928156867700314</v>
      </c>
      <c r="E1059" s="3" t="n">
        <f aca="false">LOOKUP(C1059,{0,30,60,90},{1,2,3,4})</f>
        <v>4</v>
      </c>
    </row>
    <row r="1060" customFormat="false" ht="13.8" hidden="false" customHeight="false" outlineLevel="0" collapsed="false">
      <c r="A1060" s="3" t="s">
        <v>23</v>
      </c>
      <c r="B1060" s="3" t="n">
        <v>1957</v>
      </c>
      <c r="C1060" s="4" t="n">
        <v>122.180502148835</v>
      </c>
      <c r="D1060" s="4" t="n">
        <v>1.65884666053966</v>
      </c>
      <c r="E1060" s="3" t="n">
        <f aca="false">LOOKUP(C1060,{0,30,60,90},{1,2,3,4})</f>
        <v>4</v>
      </c>
    </row>
    <row r="1061" customFormat="false" ht="13.8" hidden="false" customHeight="false" outlineLevel="0" collapsed="false">
      <c r="A1061" s="3" t="s">
        <v>23</v>
      </c>
      <c r="B1061" s="3" t="n">
        <v>1958</v>
      </c>
      <c r="C1061" s="4" t="n">
        <v>118.1431670282</v>
      </c>
      <c r="D1061" s="4" t="n">
        <v>0.319358260631053</v>
      </c>
      <c r="E1061" s="3" t="n">
        <f aca="false">LOOKUP(C1061,{0,30,60,90},{1,2,3,4})</f>
        <v>4</v>
      </c>
    </row>
    <row r="1062" customFormat="false" ht="13.8" hidden="false" customHeight="false" outlineLevel="0" collapsed="false">
      <c r="A1062" s="3" t="s">
        <v>23</v>
      </c>
      <c r="B1062" s="3" t="n">
        <v>1959</v>
      </c>
      <c r="C1062" s="4" t="n">
        <v>112.43633974043</v>
      </c>
      <c r="D1062" s="4" t="n">
        <v>4.28101110429107</v>
      </c>
      <c r="E1062" s="3" t="n">
        <f aca="false">LOOKUP(C1062,{0,30,60,90},{1,2,3,4})</f>
        <v>4</v>
      </c>
    </row>
    <row r="1063" customFormat="false" ht="13.8" hidden="false" customHeight="false" outlineLevel="0" collapsed="false">
      <c r="A1063" s="3" t="s">
        <v>23</v>
      </c>
      <c r="B1063" s="3" t="n">
        <v>1960</v>
      </c>
      <c r="C1063" s="4" t="n">
        <v>106.759825999923</v>
      </c>
      <c r="D1063" s="4" t="n">
        <v>5.33010134737428</v>
      </c>
      <c r="E1063" s="3" t="n">
        <f aca="false">LOOKUP(C1063,{0,30,60,90},{1,2,3,4})</f>
        <v>4</v>
      </c>
    </row>
    <row r="1064" customFormat="false" ht="13.8" hidden="false" customHeight="false" outlineLevel="0" collapsed="false">
      <c r="A1064" s="3" t="s">
        <v>23</v>
      </c>
      <c r="B1064" s="3" t="n">
        <v>1961</v>
      </c>
      <c r="C1064" s="4" t="n">
        <v>103.060591690074</v>
      </c>
      <c r="D1064" s="4" t="n">
        <v>2.33333163993639</v>
      </c>
      <c r="E1064" s="3" t="n">
        <f aca="false">LOOKUP(C1064,{0,30,60,90},{1,2,3,4})</f>
        <v>4</v>
      </c>
    </row>
    <row r="1065" customFormat="false" ht="13.8" hidden="false" customHeight="false" outlineLevel="0" collapsed="false">
      <c r="A1065" s="3" t="s">
        <v>23</v>
      </c>
      <c r="B1065" s="3" t="n">
        <v>1962</v>
      </c>
      <c r="C1065" s="4" t="n">
        <v>99.871129532235</v>
      </c>
      <c r="D1065" s="4" t="n">
        <v>1.0812367203479</v>
      </c>
      <c r="E1065" s="3" t="n">
        <f aca="false">LOOKUP(C1065,{0,30,60,90},{1,2,3,4})</f>
        <v>4</v>
      </c>
    </row>
    <row r="1066" customFormat="false" ht="13.8" hidden="false" customHeight="false" outlineLevel="0" collapsed="false">
      <c r="A1066" s="3" t="s">
        <v>23</v>
      </c>
      <c r="B1066" s="3" t="n">
        <v>1963</v>
      </c>
      <c r="C1066" s="4" t="n">
        <v>98.1551514354303</v>
      </c>
      <c r="D1066" s="4" t="n">
        <v>4.29857475419175</v>
      </c>
      <c r="E1066" s="3" t="n">
        <f aca="false">LOOKUP(C1066,{0,30,60,90},{1,2,3,4})</f>
        <v>4</v>
      </c>
    </row>
    <row r="1067" customFormat="false" ht="13.8" hidden="false" customHeight="false" outlineLevel="0" collapsed="false">
      <c r="A1067" s="3" t="s">
        <v>23</v>
      </c>
      <c r="B1067" s="3" t="n">
        <v>1964</v>
      </c>
      <c r="C1067" s="4" t="n">
        <v>90.9654508246058</v>
      </c>
      <c r="D1067" s="4" t="n">
        <v>5.48038414721719</v>
      </c>
      <c r="E1067" s="3" t="n">
        <f aca="false">LOOKUP(C1067,{0,30,60,90},{1,2,3,4})</f>
        <v>4</v>
      </c>
    </row>
    <row r="1068" customFormat="false" ht="13.8" hidden="false" customHeight="false" outlineLevel="0" collapsed="false">
      <c r="A1068" s="3" t="s">
        <v>23</v>
      </c>
      <c r="B1068" s="3" t="n">
        <v>1965</v>
      </c>
      <c r="C1068" s="4" t="n">
        <v>84.8222246990638</v>
      </c>
      <c r="D1068" s="4" t="n">
        <v>2.22695921966027</v>
      </c>
      <c r="E1068" s="3" t="n">
        <f aca="false">LOOKUP(C1068,{0,30,60,90},{1,2,3,4})</f>
        <v>3</v>
      </c>
    </row>
    <row r="1069" customFormat="false" ht="13.8" hidden="false" customHeight="false" outlineLevel="0" collapsed="false">
      <c r="A1069" s="3" t="s">
        <v>23</v>
      </c>
      <c r="B1069" s="3" t="n">
        <v>1966</v>
      </c>
      <c r="C1069" s="4" t="n">
        <v>82.0681348032156</v>
      </c>
      <c r="D1069" s="4" t="n">
        <v>1.92516381469343</v>
      </c>
      <c r="E1069" s="3" t="n">
        <f aca="false">LOOKUP(C1069,{0,30,60,90},{1,2,3,4})</f>
        <v>3</v>
      </c>
    </row>
    <row r="1070" customFormat="false" ht="13.8" hidden="false" customHeight="false" outlineLevel="0" collapsed="false">
      <c r="A1070" s="3" t="s">
        <v>23</v>
      </c>
      <c r="B1070" s="3" t="n">
        <v>1967</v>
      </c>
      <c r="C1070" s="4" t="n">
        <v>79.4071646682059</v>
      </c>
      <c r="D1070" s="4" t="n">
        <v>2.46377494623011</v>
      </c>
      <c r="E1070" s="3" t="n">
        <f aca="false">LOOKUP(C1070,{0,30,60,90},{1,2,3,4})</f>
        <v>3</v>
      </c>
    </row>
    <row r="1071" customFormat="false" ht="13.8" hidden="false" customHeight="false" outlineLevel="0" collapsed="false">
      <c r="A1071" s="3" t="s">
        <v>23</v>
      </c>
      <c r="B1071" s="3" t="n">
        <v>1968</v>
      </c>
      <c r="C1071" s="4" t="n">
        <v>78.3260032985157</v>
      </c>
      <c r="D1071" s="4" t="n">
        <v>4.19815807904997</v>
      </c>
      <c r="E1071" s="3" t="n">
        <f aca="false">LOOKUP(C1071,{0,30,60,90},{1,2,3,4})</f>
        <v>3</v>
      </c>
    </row>
    <row r="1072" customFormat="false" ht="13.8" hidden="false" customHeight="false" outlineLevel="0" collapsed="false">
      <c r="A1072" s="3" t="s">
        <v>23</v>
      </c>
      <c r="B1072" s="3" t="n">
        <v>1969</v>
      </c>
      <c r="C1072" s="4" t="n">
        <v>72.2710163111669</v>
      </c>
      <c r="D1072" s="4" t="n">
        <v>2.0745006370577</v>
      </c>
      <c r="E1072" s="3" t="n">
        <f aca="false">LOOKUP(C1072,{0,30,60,90},{1,2,3,4})</f>
        <v>3</v>
      </c>
    </row>
    <row r="1073" customFormat="false" ht="13.8" hidden="false" customHeight="false" outlineLevel="0" collapsed="false">
      <c r="A1073" s="3" t="s">
        <v>23</v>
      </c>
      <c r="B1073" s="3" t="n">
        <v>1970</v>
      </c>
      <c r="C1073" s="4" t="n">
        <v>63.9875425564841</v>
      </c>
      <c r="D1073" s="4" t="n">
        <v>2.2442424575998</v>
      </c>
      <c r="E1073" s="3" t="n">
        <f aca="false">LOOKUP(C1073,{0,30,60,90},{1,2,3,4})</f>
        <v>3</v>
      </c>
    </row>
    <row r="1074" customFormat="false" ht="13.8" hidden="false" customHeight="false" outlineLevel="0" collapsed="false">
      <c r="A1074" s="3" t="s">
        <v>23</v>
      </c>
      <c r="B1074" s="3" t="n">
        <v>1971</v>
      </c>
      <c r="C1074" s="4" t="n">
        <v>57.9885555748223</v>
      </c>
      <c r="D1074" s="4" t="n">
        <v>2.09327855331536</v>
      </c>
      <c r="E1074" s="3" t="n">
        <f aca="false">LOOKUP(C1074,{0,30,60,90},{1,2,3,4})</f>
        <v>2</v>
      </c>
    </row>
    <row r="1075" customFormat="false" ht="13.8" hidden="false" customHeight="false" outlineLevel="0" collapsed="false">
      <c r="A1075" s="3" t="s">
        <v>23</v>
      </c>
      <c r="B1075" s="3" t="n">
        <v>1972</v>
      </c>
      <c r="C1075" s="4" t="n">
        <v>55.4618467680785</v>
      </c>
      <c r="D1075" s="4" t="n">
        <v>3.65554423581387</v>
      </c>
      <c r="E1075" s="3" t="n">
        <f aca="false">LOOKUP(C1075,{0,30,60,90},{1,2,3,4})</f>
        <v>2</v>
      </c>
    </row>
    <row r="1076" customFormat="false" ht="13.8" hidden="false" customHeight="false" outlineLevel="0" collapsed="false">
      <c r="A1076" s="3" t="s">
        <v>23</v>
      </c>
      <c r="B1076" s="3" t="n">
        <v>1973</v>
      </c>
      <c r="C1076" s="4" t="n">
        <v>49.4801797571936</v>
      </c>
      <c r="D1076" s="4" t="n">
        <v>7.195866586973</v>
      </c>
      <c r="E1076" s="3" t="n">
        <f aca="false">LOOKUP(C1076,{0,30,60,90},{1,2,3,4})</f>
        <v>2</v>
      </c>
    </row>
    <row r="1077" customFormat="false" ht="13.8" hidden="false" customHeight="false" outlineLevel="0" collapsed="false">
      <c r="A1077" s="3" t="s">
        <v>23</v>
      </c>
      <c r="B1077" s="3" t="n">
        <v>1974</v>
      </c>
      <c r="C1077" s="4" t="n">
        <v>47.4779028078521</v>
      </c>
      <c r="D1077" s="4" t="n">
        <v>-1.3129395813914</v>
      </c>
      <c r="E1077" s="3" t="n">
        <f aca="false">LOOKUP(C1077,{0,30,60,90},{1,2,3,4})</f>
        <v>2</v>
      </c>
    </row>
    <row r="1078" customFormat="false" ht="13.8" hidden="false" customHeight="false" outlineLevel="0" collapsed="false">
      <c r="A1078" s="3" t="s">
        <v>23</v>
      </c>
      <c r="B1078" s="3" t="n">
        <v>1975</v>
      </c>
      <c r="C1078" s="4" t="n">
        <v>42.4112371974475</v>
      </c>
      <c r="D1078" s="4" t="n">
        <v>-0.622184670180304</v>
      </c>
      <c r="E1078" s="3" t="n">
        <f aca="false">LOOKUP(C1078,{0,30,60,90},{1,2,3,4})</f>
        <v>2</v>
      </c>
    </row>
    <row r="1079" customFormat="false" ht="13.8" hidden="false" customHeight="false" outlineLevel="0" collapsed="false">
      <c r="A1079" s="3" t="s">
        <v>23</v>
      </c>
      <c r="B1079" s="3" t="n">
        <v>1976</v>
      </c>
      <c r="C1079" s="4" t="n">
        <v>44.8112833995914</v>
      </c>
      <c r="D1079" s="4" t="n">
        <v>2.63496232805696</v>
      </c>
      <c r="E1079" s="3" t="n">
        <f aca="false">LOOKUP(C1079,{0,30,60,90},{1,2,3,4})</f>
        <v>2</v>
      </c>
    </row>
    <row r="1080" customFormat="false" ht="13.8" hidden="false" customHeight="false" outlineLevel="0" collapsed="false">
      <c r="A1080" s="3" t="s">
        <v>23</v>
      </c>
      <c r="B1080" s="3" t="n">
        <v>1977</v>
      </c>
      <c r="C1080" s="4" t="n">
        <v>45.6995502575303</v>
      </c>
      <c r="D1080" s="4" t="n">
        <v>2.37469861666735</v>
      </c>
      <c r="E1080" s="3" t="n">
        <f aca="false">LOOKUP(C1080,{0,30,60,90},{1,2,3,4})</f>
        <v>2</v>
      </c>
    </row>
    <row r="1081" customFormat="false" ht="13.8" hidden="false" customHeight="false" outlineLevel="0" collapsed="false">
      <c r="A1081" s="3" t="s">
        <v>23</v>
      </c>
      <c r="B1081" s="3" t="n">
        <v>1978</v>
      </c>
      <c r="C1081" s="4" t="n">
        <v>46.7568972033258</v>
      </c>
      <c r="D1081" s="4" t="n">
        <v>3.22959975790749</v>
      </c>
      <c r="E1081" s="3" t="n">
        <f aca="false">LOOKUP(C1081,{0,30,60,90},{1,2,3,4})</f>
        <v>2</v>
      </c>
    </row>
    <row r="1082" customFormat="false" ht="13.8" hidden="false" customHeight="false" outlineLevel="0" collapsed="false">
      <c r="A1082" s="3" t="s">
        <v>23</v>
      </c>
      <c r="B1082" s="3" t="n">
        <v>1979</v>
      </c>
      <c r="C1082" s="4" t="n">
        <v>43.6125890974802</v>
      </c>
      <c r="D1082" s="4" t="n">
        <v>2.68007500768717</v>
      </c>
      <c r="E1082" s="3" t="n">
        <f aca="false">LOOKUP(C1082,{0,30,60,90},{1,2,3,4})</f>
        <v>2</v>
      </c>
    </row>
    <row r="1083" customFormat="false" ht="13.8" hidden="false" customHeight="false" outlineLevel="0" collapsed="false">
      <c r="A1083" s="3" t="s">
        <v>23</v>
      </c>
      <c r="B1083" s="3" t="n">
        <v>1980</v>
      </c>
      <c r="C1083" s="4" t="n">
        <v>40.8750171538356</v>
      </c>
      <c r="D1083" s="4" t="n">
        <v>-2.08179788391148</v>
      </c>
      <c r="E1083" s="3" t="n">
        <f aca="false">LOOKUP(C1083,{0,30,60,90},{1,2,3,4})</f>
        <v>2</v>
      </c>
    </row>
    <row r="1084" customFormat="false" ht="13.8" hidden="false" customHeight="false" outlineLevel="0" collapsed="false">
      <c r="A1084" s="3" t="s">
        <v>23</v>
      </c>
      <c r="B1084" s="3" t="n">
        <v>1981</v>
      </c>
      <c r="C1084" s="4" t="n">
        <v>44.1066181778452</v>
      </c>
      <c r="D1084" s="4" t="n">
        <v>-1.32345810475475</v>
      </c>
      <c r="E1084" s="3" t="n">
        <f aca="false">LOOKUP(C1084,{0,30,60,90},{1,2,3,4})</f>
        <v>2</v>
      </c>
    </row>
    <row r="1085" customFormat="false" ht="13.8" hidden="false" customHeight="false" outlineLevel="0" collapsed="false">
      <c r="A1085" s="3" t="s">
        <v>23</v>
      </c>
      <c r="B1085" s="3" t="n">
        <v>1982</v>
      </c>
      <c r="C1085" s="4" t="n">
        <v>42.1280744705079</v>
      </c>
      <c r="D1085" s="4" t="n">
        <v>2.09306881722502</v>
      </c>
      <c r="E1085" s="3" t="n">
        <f aca="false">LOOKUP(C1085,{0,30,60,90},{1,2,3,4})</f>
        <v>2</v>
      </c>
    </row>
    <row r="1086" customFormat="false" ht="13.8" hidden="false" customHeight="false" outlineLevel="0" collapsed="false">
      <c r="A1086" s="3" t="s">
        <v>23</v>
      </c>
      <c r="B1086" s="3" t="n">
        <v>1983</v>
      </c>
      <c r="C1086" s="4" t="n">
        <v>41.641954773166</v>
      </c>
      <c r="D1086" s="4" t="n">
        <v>3.62434644737919</v>
      </c>
      <c r="E1086" s="3" t="n">
        <f aca="false">LOOKUP(C1086,{0,30,60,90},{1,2,3,4})</f>
        <v>2</v>
      </c>
    </row>
    <row r="1087" customFormat="false" ht="13.8" hidden="false" customHeight="false" outlineLevel="0" collapsed="false">
      <c r="A1087" s="3" t="s">
        <v>23</v>
      </c>
      <c r="B1087" s="3" t="n">
        <v>1984</v>
      </c>
      <c r="C1087" s="4" t="n">
        <v>43.343245037328</v>
      </c>
      <c r="D1087" s="4" t="n">
        <v>2.67092492691234</v>
      </c>
      <c r="E1087" s="3" t="n">
        <f aca="false">LOOKUP(C1087,{0,30,60,90},{1,2,3,4})</f>
        <v>2</v>
      </c>
    </row>
    <row r="1088" customFormat="false" ht="13.8" hidden="false" customHeight="false" outlineLevel="0" collapsed="false">
      <c r="A1088" s="3" t="s">
        <v>23</v>
      </c>
      <c r="B1088" s="3" t="n">
        <v>1985</v>
      </c>
      <c r="C1088" s="4" t="n">
        <v>43.6836227533323</v>
      </c>
      <c r="D1088" s="4" t="n">
        <v>3.5993814256188</v>
      </c>
      <c r="E1088" s="3" t="n">
        <f aca="false">LOOKUP(C1088,{0,30,60,90},{1,2,3,4})</f>
        <v>2</v>
      </c>
    </row>
    <row r="1089" customFormat="false" ht="13.8" hidden="false" customHeight="false" outlineLevel="0" collapsed="false">
      <c r="A1089" s="3" t="s">
        <v>23</v>
      </c>
      <c r="B1089" s="3" t="n">
        <v>1986</v>
      </c>
      <c r="C1089" s="4" t="n">
        <v>44.036345975449</v>
      </c>
      <c r="D1089" s="4" t="n">
        <v>4.01232982275881</v>
      </c>
      <c r="E1089" s="3" t="n">
        <f aca="false">LOOKUP(C1089,{0,30,60,90},{1,2,3,4})</f>
        <v>2</v>
      </c>
    </row>
    <row r="1090" customFormat="false" ht="13.8" hidden="false" customHeight="false" outlineLevel="0" collapsed="false">
      <c r="A1090" s="3" t="s">
        <v>23</v>
      </c>
      <c r="B1090" s="3" t="n">
        <v>1987</v>
      </c>
      <c r="C1090" s="4" t="n">
        <v>43.3471358753339</v>
      </c>
      <c r="D1090" s="4" t="n">
        <v>4.56208084998957</v>
      </c>
      <c r="E1090" s="3" t="n">
        <f aca="false">LOOKUP(C1090,{0,30,60,90},{1,2,3,4})</f>
        <v>2</v>
      </c>
    </row>
    <row r="1091" customFormat="false" ht="13.8" hidden="false" customHeight="false" outlineLevel="0" collapsed="false">
      <c r="A1091" s="3" t="s">
        <v>23</v>
      </c>
      <c r="B1091" s="3" t="n">
        <v>1988</v>
      </c>
      <c r="C1091" s="4" t="n">
        <v>41.2593258239117</v>
      </c>
      <c r="D1091" s="4" t="n">
        <v>5.03210179148073</v>
      </c>
      <c r="E1091" s="3" t="n">
        <f aca="false">LOOKUP(C1091,{0,30,60,90},{1,2,3,4})</f>
        <v>2</v>
      </c>
    </row>
    <row r="1092" customFormat="false" ht="13.8" hidden="false" customHeight="false" outlineLevel="0" collapsed="false">
      <c r="A1092" s="3" t="s">
        <v>23</v>
      </c>
      <c r="B1092" s="3" t="n">
        <v>1989</v>
      </c>
      <c r="C1092" s="4" t="n">
        <v>37.5651564707181</v>
      </c>
      <c r="D1092" s="4" t="n">
        <v>2.28144672355917</v>
      </c>
      <c r="E1092" s="3" t="n">
        <f aca="false">LOOKUP(C1092,{0,30,60,90},{1,2,3,4})</f>
        <v>2</v>
      </c>
    </row>
    <row r="1093" customFormat="false" ht="13.8" hidden="false" customHeight="false" outlineLevel="0" collapsed="false">
      <c r="A1093" s="3" t="s">
        <v>23</v>
      </c>
      <c r="B1093" s="3" t="n">
        <v>1990</v>
      </c>
      <c r="C1093" s="4" t="n">
        <v>33.8395147672296</v>
      </c>
      <c r="D1093" s="4" t="n">
        <v>0.779266146260205</v>
      </c>
      <c r="E1093" s="3" t="n">
        <f aca="false">LOOKUP(C1093,{0,30,60,90},{1,2,3,4})</f>
        <v>2</v>
      </c>
    </row>
    <row r="1094" customFormat="false" ht="13.8" hidden="false" customHeight="false" outlineLevel="0" collapsed="false">
      <c r="A1094" s="3" t="s">
        <v>23</v>
      </c>
      <c r="B1094" s="3" t="n">
        <v>1991</v>
      </c>
      <c r="C1094" s="4" t="n">
        <v>33.1910721205885</v>
      </c>
      <c r="D1094" s="4" t="n">
        <v>-1.39243896792991</v>
      </c>
      <c r="E1094" s="3" t="n">
        <f aca="false">LOOKUP(C1094,{0,30,60,90},{1,2,3,4})</f>
        <v>2</v>
      </c>
    </row>
    <row r="1095" customFormat="false" ht="13.8" hidden="false" customHeight="false" outlineLevel="0" collapsed="false">
      <c r="A1095" s="3" t="s">
        <v>23</v>
      </c>
      <c r="B1095" s="3" t="n">
        <v>1992</v>
      </c>
      <c r="C1095" s="4" t="n">
        <v>34.4855967078189</v>
      </c>
      <c r="D1095" s="4" t="n">
        <v>0.146630449478247</v>
      </c>
      <c r="E1095" s="3" t="n">
        <f aca="false">LOOKUP(C1095,{0,30,60,90},{1,2,3,4})</f>
        <v>2</v>
      </c>
    </row>
    <row r="1096" customFormat="false" ht="13.8" hidden="false" customHeight="false" outlineLevel="0" collapsed="false">
      <c r="A1096" s="3" t="s">
        <v>23</v>
      </c>
      <c r="B1096" s="3" t="n">
        <v>1993</v>
      </c>
      <c r="C1096" s="4" t="n">
        <v>38.037377177482</v>
      </c>
      <c r="D1096" s="4" t="n">
        <v>2.2222549499695</v>
      </c>
      <c r="E1096" s="3" t="n">
        <f aca="false">LOOKUP(C1096,{0,30,60,90},{1,2,3,4})</f>
        <v>2</v>
      </c>
    </row>
    <row r="1097" customFormat="false" ht="13.8" hidden="false" customHeight="false" outlineLevel="0" collapsed="false">
      <c r="A1097" s="3" t="s">
        <v>23</v>
      </c>
      <c r="B1097" s="3" t="n">
        <v>1994</v>
      </c>
      <c r="C1097" s="4" t="n">
        <v>44.2823602751567</v>
      </c>
      <c r="D1097" s="4" t="n">
        <v>4.28017432855892</v>
      </c>
      <c r="E1097" s="3" t="n">
        <f aca="false">LOOKUP(C1097,{0,30,60,90},{1,2,3,4})</f>
        <v>2</v>
      </c>
    </row>
    <row r="1098" customFormat="false" ht="13.8" hidden="false" customHeight="false" outlineLevel="0" collapsed="false">
      <c r="A1098" s="3" t="s">
        <v>23</v>
      </c>
      <c r="B1098" s="3" t="n">
        <v>1995</v>
      </c>
      <c r="C1098" s="4" t="n">
        <v>47.6175085166911</v>
      </c>
      <c r="D1098" s="4" t="n">
        <v>3.04273740443952</v>
      </c>
      <c r="E1098" s="3" t="n">
        <f aca="false">LOOKUP(C1098,{0,30,60,90},{1,2,3,4})</f>
        <v>2</v>
      </c>
    </row>
    <row r="1099" customFormat="false" ht="13.8" hidden="false" customHeight="false" outlineLevel="0" collapsed="false">
      <c r="A1099" s="3" t="s">
        <v>23</v>
      </c>
      <c r="B1099" s="3" t="n">
        <v>1996</v>
      </c>
      <c r="C1099" s="4" t="n">
        <v>49.9769740292635</v>
      </c>
      <c r="D1099" s="4" t="n">
        <v>2.87925648165115</v>
      </c>
      <c r="E1099" s="3" t="n">
        <f aca="false">LOOKUP(C1099,{0,30,60,90},{1,2,3,4})</f>
        <v>2</v>
      </c>
    </row>
    <row r="1100" customFormat="false" ht="13.8" hidden="false" customHeight="false" outlineLevel="0" collapsed="false">
      <c r="A1100" s="3" t="s">
        <v>23</v>
      </c>
      <c r="B1100" s="3" t="n">
        <v>1997</v>
      </c>
      <c r="C1100" s="4" t="n">
        <v>50.5419868111322</v>
      </c>
      <c r="D1100" s="4" t="n">
        <v>3.30717007853321</v>
      </c>
      <c r="E1100" s="3" t="n">
        <f aca="false">LOOKUP(C1100,{0,30,60,90},{1,2,3,4})</f>
        <v>2</v>
      </c>
    </row>
    <row r="1101" customFormat="false" ht="13.8" hidden="false" customHeight="false" outlineLevel="0" collapsed="false">
      <c r="A1101" s="3" t="s">
        <v>23</v>
      </c>
      <c r="B1101" s="3" t="n">
        <v>1998</v>
      </c>
      <c r="C1101" s="4" t="n">
        <v>47.5974346549092</v>
      </c>
      <c r="D1101" s="4" t="n">
        <v>3.60573081807554</v>
      </c>
      <c r="E1101" s="3" t="n">
        <f aca="false">LOOKUP(C1101,{0,30,60,90},{1,2,3,4})</f>
        <v>2</v>
      </c>
    </row>
    <row r="1102" customFormat="false" ht="13.8" hidden="false" customHeight="false" outlineLevel="0" collapsed="false">
      <c r="A1102" s="3" t="s">
        <v>23</v>
      </c>
      <c r="B1102" s="3" t="n">
        <v>1999</v>
      </c>
      <c r="C1102" s="4" t="n">
        <v>45.3987703638302</v>
      </c>
      <c r="D1102" s="4" t="n">
        <v>3.47324115733441</v>
      </c>
      <c r="E1102" s="3" t="n">
        <f aca="false">LOOKUP(C1102,{0,30,60,90},{1,2,3,4})</f>
        <v>2</v>
      </c>
    </row>
    <row r="1103" customFormat="false" ht="13.8" hidden="false" customHeight="false" outlineLevel="0" collapsed="false">
      <c r="A1103" s="3" t="s">
        <v>23</v>
      </c>
      <c r="B1103" s="3" t="n">
        <v>2000</v>
      </c>
      <c r="C1103" s="4" t="n">
        <v>43.6482945276811</v>
      </c>
      <c r="D1103" s="4" t="n">
        <v>3.91503674974381</v>
      </c>
      <c r="E1103" s="3" t="n">
        <f aca="false">LOOKUP(C1103,{0,30,60,90},{1,2,3,4})</f>
        <v>2</v>
      </c>
    </row>
    <row r="1104" customFormat="false" ht="13.8" hidden="false" customHeight="false" outlineLevel="0" collapsed="false">
      <c r="A1104" s="3" t="s">
        <v>23</v>
      </c>
      <c r="B1104" s="3" t="n">
        <v>2001</v>
      </c>
      <c r="C1104" s="4" t="n">
        <v>41.6856848706436</v>
      </c>
      <c r="D1104" s="4" t="n">
        <v>2.46183202504959</v>
      </c>
      <c r="E1104" s="3" t="n">
        <f aca="false">LOOKUP(C1104,{0,30,60,90},{1,2,3,4})</f>
        <v>2</v>
      </c>
    </row>
    <row r="1105" customFormat="false" ht="13.8" hidden="false" customHeight="false" outlineLevel="0" collapsed="false">
      <c r="A1105" s="3" t="s">
        <v>23</v>
      </c>
      <c r="B1105" s="3" t="n">
        <v>2002</v>
      </c>
      <c r="C1105" s="4" t="n">
        <v>40.401500979951</v>
      </c>
      <c r="D1105" s="4" t="n">
        <v>2.09653279545381</v>
      </c>
      <c r="E1105" s="3" t="n">
        <f aca="false">LOOKUP(C1105,{0,30,60,90},{1,2,3,4})</f>
        <v>2</v>
      </c>
    </row>
    <row r="1106" customFormat="false" ht="13.8" hidden="false" customHeight="false" outlineLevel="0" collapsed="false">
      <c r="A1106" s="3" t="s">
        <v>23</v>
      </c>
      <c r="B1106" s="3" t="n">
        <v>2003</v>
      </c>
      <c r="C1106" s="4" t="n">
        <v>39.3075299233338</v>
      </c>
      <c r="D1106" s="4" t="n">
        <v>2.81802206208706</v>
      </c>
      <c r="E1106" s="3" t="n">
        <f aca="false">LOOKUP(C1106,{0,30,60,90},{1,2,3,4})</f>
        <v>2</v>
      </c>
    </row>
    <row r="1107" customFormat="false" ht="13.8" hidden="false" customHeight="false" outlineLevel="0" collapsed="false">
      <c r="A1107" s="3" t="s">
        <v>23</v>
      </c>
      <c r="B1107" s="3" t="n">
        <v>2004</v>
      </c>
      <c r="C1107" s="4" t="n">
        <v>41.3268105340161</v>
      </c>
      <c r="D1107" s="4" t="n">
        <v>2.75780744130709</v>
      </c>
      <c r="E1107" s="3" t="n">
        <f aca="false">LOOKUP(C1107,{0,30,60,90},{1,2,3,4})</f>
        <v>2</v>
      </c>
    </row>
    <row r="1108" customFormat="false" ht="13.8" hidden="false" customHeight="false" outlineLevel="0" collapsed="false">
      <c r="A1108" s="3" t="s">
        <v>23</v>
      </c>
      <c r="B1108" s="3" t="n">
        <v>2005</v>
      </c>
      <c r="C1108" s="4" t="n">
        <v>38.5946445943575</v>
      </c>
      <c r="D1108" s="4" t="n">
        <v>2.05758646422662</v>
      </c>
      <c r="E1108" s="3" t="n">
        <f aca="false">LOOKUP(C1108,{0,30,60,90},{1,2,3,4})</f>
        <v>2</v>
      </c>
    </row>
    <row r="1109" customFormat="false" ht="13.8" hidden="false" customHeight="false" outlineLevel="0" collapsed="false">
      <c r="A1109" s="3" t="s">
        <v>23</v>
      </c>
      <c r="B1109" s="3" t="n">
        <v>2006</v>
      </c>
      <c r="C1109" s="4" t="n">
        <v>40.0512897872982</v>
      </c>
      <c r="D1109" s="4" t="n">
        <v>2.83783829006856</v>
      </c>
      <c r="E1109" s="3" t="n">
        <f aca="false">LOOKUP(C1109,{0,30,60,90},{1,2,3,4})</f>
        <v>2</v>
      </c>
    </row>
    <row r="1110" customFormat="false" ht="13.8" hidden="false" customHeight="false" outlineLevel="0" collapsed="false">
      <c r="A1110" s="3" t="s">
        <v>23</v>
      </c>
      <c r="B1110" s="3" t="n">
        <v>2007</v>
      </c>
      <c r="C1110" s="4" t="n">
        <v>41.0328262610088</v>
      </c>
      <c r="D1110" s="4" t="n">
        <v>3.02238210993202</v>
      </c>
      <c r="E1110" s="3" t="n">
        <f aca="false">LOOKUP(C1110,{0,30,60,90},{1,2,3,4})</f>
        <v>2</v>
      </c>
    </row>
    <row r="1111" customFormat="false" ht="13.8" hidden="false" customHeight="false" outlineLevel="0" collapsed="false">
      <c r="A1111" s="3" t="s">
        <v>23</v>
      </c>
      <c r="B1111" s="3" t="n">
        <v>2008</v>
      </c>
      <c r="C1111" s="4" t="n">
        <v>42.451819017917</v>
      </c>
      <c r="D1111" s="4" t="n">
        <v>0.70691524518951</v>
      </c>
      <c r="E1111" s="3" t="n">
        <f aca="false">LOOKUP(C1111,{0,30,60,90},{1,2,3,4})</f>
        <v>2</v>
      </c>
    </row>
    <row r="1112" customFormat="false" ht="13.8" hidden="false" customHeight="false" outlineLevel="0" collapsed="false">
      <c r="A1112" s="3" t="s">
        <v>23</v>
      </c>
      <c r="B1112" s="3" t="n">
        <v>2009</v>
      </c>
      <c r="C1112" s="4" t="n">
        <v>54.9543890705078</v>
      </c>
      <c r="D1112" s="4" t="n">
        <v>-4.4</v>
      </c>
      <c r="E1112" s="3" t="n">
        <f aca="false">LOOKUP(C1112,{0,30,60,90},{1,2,3,4})</f>
        <v>2</v>
      </c>
    </row>
    <row r="1113" customFormat="false" ht="13.8" hidden="false" customHeight="false" outlineLevel="0" collapsed="false">
      <c r="A1113" s="3" t="s">
        <v>24</v>
      </c>
      <c r="B1113" s="3" t="n">
        <v>1946</v>
      </c>
      <c r="C1113" s="4" t="n">
        <v>121.252069834833</v>
      </c>
      <c r="D1113" s="4" t="n">
        <v>-10.9421586165772</v>
      </c>
      <c r="E1113" s="3" t="n">
        <f aca="false">LOOKUP(C1113,{0,30,60,90},{1,2,3,4})</f>
        <v>4</v>
      </c>
    </row>
    <row r="1114" customFormat="false" ht="13.8" hidden="false" customHeight="false" outlineLevel="0" collapsed="false">
      <c r="A1114" s="3" t="s">
        <v>24</v>
      </c>
      <c r="B1114" s="3" t="n">
        <v>1947</v>
      </c>
      <c r="C1114" s="4" t="n">
        <v>105.811709589922</v>
      </c>
      <c r="D1114" s="4" t="n">
        <v>-0.898337239147429</v>
      </c>
      <c r="E1114" s="3" t="n">
        <f aca="false">LOOKUP(C1114,{0,30,60,90},{1,2,3,4})</f>
        <v>4</v>
      </c>
    </row>
    <row r="1115" customFormat="false" ht="13.8" hidden="false" customHeight="false" outlineLevel="0" collapsed="false">
      <c r="A1115" s="3" t="s">
        <v>24</v>
      </c>
      <c r="B1115" s="3" t="n">
        <v>1948</v>
      </c>
      <c r="C1115" s="4" t="n">
        <v>93.754086403939</v>
      </c>
      <c r="D1115" s="4" t="n">
        <v>4.39727492821351</v>
      </c>
      <c r="E1115" s="3" t="n">
        <f aca="false">LOOKUP(C1115,{0,30,60,90},{1,2,3,4})</f>
        <v>4</v>
      </c>
    </row>
    <row r="1116" customFormat="false" ht="13.8" hidden="false" customHeight="false" outlineLevel="0" collapsed="false">
      <c r="A1116" s="3" t="s">
        <v>24</v>
      </c>
      <c r="B1116" s="3" t="n">
        <v>1949</v>
      </c>
      <c r="C1116" s="4" t="n">
        <v>94.5996855763473</v>
      </c>
      <c r="D1116" s="4" t="n">
        <v>-0.512350339769174</v>
      </c>
      <c r="E1116" s="3" t="n">
        <f aca="false">LOOKUP(C1116,{0,30,60,90},{1,2,3,4})</f>
        <v>4</v>
      </c>
    </row>
    <row r="1117" customFormat="false" ht="13.8" hidden="false" customHeight="false" outlineLevel="0" collapsed="false">
      <c r="A1117" s="3" t="s">
        <v>24</v>
      </c>
      <c r="B1117" s="3" t="n">
        <v>1950</v>
      </c>
      <c r="C1117" s="4" t="n">
        <v>87.6259286179775</v>
      </c>
      <c r="D1117" s="4" t="n">
        <v>8.74396920908549</v>
      </c>
      <c r="E1117" s="3" t="n">
        <f aca="false">LOOKUP(C1117,{0,30,60,90},{1,2,3,4})</f>
        <v>3</v>
      </c>
    </row>
    <row r="1118" customFormat="false" ht="13.8" hidden="false" customHeight="false" outlineLevel="0" collapsed="false">
      <c r="A1118" s="3" t="s">
        <v>24</v>
      </c>
      <c r="B1118" s="3" t="n">
        <v>1951</v>
      </c>
      <c r="C1118" s="4" t="n">
        <v>75.2201523180077</v>
      </c>
      <c r="D1118" s="4" t="n">
        <v>7.73180458624128</v>
      </c>
      <c r="E1118" s="3" t="n">
        <f aca="false">LOOKUP(C1118,{0,30,60,90},{1,2,3,4})</f>
        <v>3</v>
      </c>
    </row>
    <row r="1119" customFormat="false" ht="13.8" hidden="false" customHeight="false" outlineLevel="0" collapsed="false">
      <c r="A1119" s="3" t="s">
        <v>24</v>
      </c>
      <c r="B1119" s="3" t="n">
        <v>1952</v>
      </c>
      <c r="C1119" s="4" t="n">
        <v>72.3151489771142</v>
      </c>
      <c r="D1119" s="4" t="n">
        <v>3.83138216648931</v>
      </c>
      <c r="E1119" s="3" t="n">
        <f aca="false">LOOKUP(C1119,{0,30,60,90},{1,2,3,4})</f>
        <v>3</v>
      </c>
    </row>
    <row r="1120" customFormat="false" ht="13.8" hidden="false" customHeight="false" outlineLevel="0" collapsed="false">
      <c r="A1120" s="3" t="s">
        <v>24</v>
      </c>
      <c r="B1120" s="3" t="n">
        <v>1953</v>
      </c>
      <c r="C1120" s="4" t="n">
        <v>70.1479202844714</v>
      </c>
      <c r="D1120" s="4" t="n">
        <v>4.60359196042603</v>
      </c>
      <c r="E1120" s="3" t="n">
        <f aca="false">LOOKUP(C1120,{0,30,60,90},{1,2,3,4})</f>
        <v>3</v>
      </c>
    </row>
    <row r="1121" customFormat="false" ht="13.8" hidden="false" customHeight="false" outlineLevel="0" collapsed="false">
      <c r="A1121" s="3" t="s">
        <v>24</v>
      </c>
      <c r="B1121" s="3" t="n">
        <v>1954</v>
      </c>
      <c r="C1121" s="4" t="n">
        <v>71.3090428780231</v>
      </c>
      <c r="D1121" s="4" t="n">
        <v>-0.630538513974088</v>
      </c>
      <c r="E1121" s="3" t="n">
        <f aca="false">LOOKUP(C1121,{0,30,60,90},{1,2,3,4})</f>
        <v>3</v>
      </c>
    </row>
    <row r="1122" customFormat="false" ht="13.8" hidden="false" customHeight="false" outlineLevel="0" collapsed="false">
      <c r="A1122" s="3" t="s">
        <v>24</v>
      </c>
      <c r="B1122" s="3" t="n">
        <v>1955</v>
      </c>
      <c r="C1122" s="4" t="n">
        <v>66.1620985780082</v>
      </c>
      <c r="D1122" s="4" t="n">
        <v>7.19859372320357</v>
      </c>
      <c r="E1122" s="3" t="n">
        <f aca="false">LOOKUP(C1122,{0,30,60,90},{1,2,3,4})</f>
        <v>3</v>
      </c>
    </row>
    <row r="1123" customFormat="false" ht="13.8" hidden="false" customHeight="false" outlineLevel="0" collapsed="false">
      <c r="A1123" s="3" t="s">
        <v>24</v>
      </c>
      <c r="B1123" s="3" t="n">
        <v>1956</v>
      </c>
      <c r="C1123" s="4" t="n">
        <v>62.3572962160494</v>
      </c>
      <c r="D1123" s="4" t="n">
        <v>1.97576290845096</v>
      </c>
      <c r="E1123" s="3" t="n">
        <f aca="false">LOOKUP(C1123,{0,30,60,90},{1,2,3,4})</f>
        <v>3</v>
      </c>
    </row>
    <row r="1124" customFormat="false" ht="13.8" hidden="false" customHeight="false" outlineLevel="0" collapsed="false">
      <c r="A1124" s="3" t="s">
        <v>24</v>
      </c>
      <c r="B1124" s="3" t="n">
        <v>1957</v>
      </c>
      <c r="C1124" s="4" t="n">
        <v>58.6699570366515</v>
      </c>
      <c r="D1124" s="4" t="n">
        <v>2.01592344197357</v>
      </c>
      <c r="E1124" s="3" t="n">
        <f aca="false">LOOKUP(C1124,{0,30,60,90},{1,2,3,4})</f>
        <v>2</v>
      </c>
    </row>
    <row r="1125" customFormat="false" ht="13.8" hidden="false" customHeight="false" outlineLevel="0" collapsed="false">
      <c r="A1125" s="3" t="s">
        <v>24</v>
      </c>
      <c r="B1125" s="3" t="n">
        <v>1958</v>
      </c>
      <c r="C1125" s="4" t="n">
        <v>59.1488051682363</v>
      </c>
      <c r="D1125" s="4" t="n">
        <v>-0.903463919111147</v>
      </c>
      <c r="E1125" s="3" t="n">
        <f aca="false">LOOKUP(C1125,{0,30,60,90},{1,2,3,4})</f>
        <v>2</v>
      </c>
    </row>
    <row r="1126" customFormat="false" ht="13.8" hidden="false" customHeight="false" outlineLevel="0" collapsed="false">
      <c r="A1126" s="3" t="s">
        <v>24</v>
      </c>
      <c r="B1126" s="3" t="n">
        <v>1959</v>
      </c>
      <c r="C1126" s="4" t="n">
        <v>56.1993499956573</v>
      </c>
      <c r="D1126" s="4" t="n">
        <v>7.17333954065798</v>
      </c>
      <c r="E1126" s="3" t="n">
        <f aca="false">LOOKUP(C1126,{0,30,60,90},{1,2,3,4})</f>
        <v>2</v>
      </c>
    </row>
    <row r="1127" customFormat="false" ht="13.8" hidden="false" customHeight="false" outlineLevel="0" collapsed="false">
      <c r="A1127" s="3" t="s">
        <v>24</v>
      </c>
      <c r="B1127" s="3" t="n">
        <v>1960</v>
      </c>
      <c r="C1127" s="4" t="n">
        <v>54.3941414984803</v>
      </c>
      <c r="D1127" s="4" t="n">
        <v>2.47601809954752</v>
      </c>
      <c r="E1127" s="3" t="n">
        <f aca="false">LOOKUP(C1127,{0,30,60,90},{1,2,3,4})</f>
        <v>2</v>
      </c>
    </row>
    <row r="1128" customFormat="false" ht="13.8" hidden="false" customHeight="false" outlineLevel="0" collapsed="false">
      <c r="A1128" s="3" t="s">
        <v>24</v>
      </c>
      <c r="B1128" s="3" t="n">
        <v>1961</v>
      </c>
      <c r="C1128" s="4" t="n">
        <v>53.0416553983113</v>
      </c>
      <c r="D1128" s="4" t="n">
        <v>2.33141403793846</v>
      </c>
      <c r="E1128" s="3" t="n">
        <f aca="false">LOOKUP(C1128,{0,30,60,90},{1,2,3,4})</f>
        <v>2</v>
      </c>
    </row>
    <row r="1129" customFormat="false" ht="13.8" hidden="false" customHeight="false" outlineLevel="0" collapsed="false">
      <c r="A1129" s="3" t="s">
        <v>24</v>
      </c>
      <c r="B1129" s="3" t="n">
        <v>1962</v>
      </c>
      <c r="C1129" s="4" t="n">
        <v>50.9135773810825</v>
      </c>
      <c r="D1129" s="4" t="n">
        <v>6.05820014498257</v>
      </c>
      <c r="E1129" s="3" t="n">
        <f aca="false">LOOKUP(C1129,{0,30,60,90},{1,2,3,4})</f>
        <v>2</v>
      </c>
    </row>
    <row r="1130" customFormat="false" ht="13.8" hidden="false" customHeight="false" outlineLevel="0" collapsed="false">
      <c r="A1130" s="3" t="s">
        <v>24</v>
      </c>
      <c r="B1130" s="3" t="n">
        <v>1963</v>
      </c>
      <c r="C1130" s="4" t="n">
        <v>49.5078719643898</v>
      </c>
      <c r="D1130" s="4" t="n">
        <v>4.3711756281734</v>
      </c>
      <c r="E1130" s="3" t="n">
        <f aca="false">LOOKUP(C1130,{0,30,60,90},{1,2,3,4})</f>
        <v>2</v>
      </c>
    </row>
    <row r="1131" customFormat="false" ht="13.8" hidden="false" customHeight="false" outlineLevel="0" collapsed="false">
      <c r="A1131" s="3" t="s">
        <v>24</v>
      </c>
      <c r="B1131" s="3" t="n">
        <v>1964</v>
      </c>
      <c r="C1131" s="4" t="n">
        <v>46.9730107379445</v>
      </c>
      <c r="D1131" s="4" t="n">
        <v>5.78788162285218</v>
      </c>
      <c r="E1131" s="3" t="n">
        <f aca="false">LOOKUP(C1131,{0,30,60,90},{1,2,3,4})</f>
        <v>2</v>
      </c>
    </row>
    <row r="1132" customFormat="false" ht="13.8" hidden="false" customHeight="false" outlineLevel="0" collapsed="false">
      <c r="A1132" s="3" t="s">
        <v>24</v>
      </c>
      <c r="B1132" s="3" t="n">
        <v>1965</v>
      </c>
      <c r="C1132" s="4" t="n">
        <v>44.1209705164789</v>
      </c>
      <c r="D1132" s="4" t="n">
        <v>6.42042272204697</v>
      </c>
      <c r="E1132" s="3" t="n">
        <f aca="false">LOOKUP(C1132,{0,30,60,90},{1,2,3,4})</f>
        <v>2</v>
      </c>
    </row>
    <row r="1133" customFormat="false" ht="13.8" hidden="false" customHeight="false" outlineLevel="0" collapsed="false">
      <c r="A1133" s="3" t="s">
        <v>24</v>
      </c>
      <c r="B1133" s="3" t="n">
        <v>1966</v>
      </c>
      <c r="C1133" s="4" t="n">
        <v>40.6128078957725</v>
      </c>
      <c r="D1133" s="4" t="n">
        <v>6.51505498462648</v>
      </c>
      <c r="E1133" s="3" t="n">
        <f aca="false">LOOKUP(C1133,{0,30,60,90},{1,2,3,4})</f>
        <v>2</v>
      </c>
    </row>
    <row r="1134" customFormat="false" ht="13.8" hidden="false" customHeight="false" outlineLevel="0" collapsed="false">
      <c r="A1134" s="3" t="s">
        <v>24</v>
      </c>
      <c r="B1134" s="3" t="n">
        <v>1967</v>
      </c>
      <c r="C1134" s="4" t="n">
        <v>39.1904057898847</v>
      </c>
      <c r="D1134" s="4" t="n">
        <v>2.52776116297817</v>
      </c>
      <c r="E1134" s="3" t="n">
        <f aca="false">LOOKUP(C1134,{0,30,60,90},{1,2,3,4})</f>
        <v>2</v>
      </c>
    </row>
    <row r="1135" customFormat="false" ht="13.8" hidden="false" customHeight="false" outlineLevel="0" collapsed="false">
      <c r="A1135" s="3" t="s">
        <v>24</v>
      </c>
      <c r="B1135" s="3" t="n">
        <v>1968</v>
      </c>
      <c r="C1135" s="4" t="n">
        <v>38.2038257227962</v>
      </c>
      <c r="D1135" s="4" t="n">
        <v>4.84210526315789</v>
      </c>
      <c r="E1135" s="3" t="n">
        <f aca="false">LOOKUP(C1135,{0,30,60,90},{1,2,3,4})</f>
        <v>2</v>
      </c>
    </row>
    <row r="1136" customFormat="false" ht="13.8" hidden="false" customHeight="false" outlineLevel="0" collapsed="false">
      <c r="A1136" s="3" t="s">
        <v>24</v>
      </c>
      <c r="B1136" s="3" t="n">
        <v>1969</v>
      </c>
      <c r="C1136" s="4" t="n">
        <v>35.9325735311865</v>
      </c>
      <c r="D1136" s="4" t="n">
        <v>3.10640150965309</v>
      </c>
      <c r="E1136" s="3" t="n">
        <f aca="false">LOOKUP(C1136,{0,30,60,90},{1,2,3,4})</f>
        <v>2</v>
      </c>
    </row>
    <row r="1137" customFormat="false" ht="13.8" hidden="false" customHeight="false" outlineLevel="0" collapsed="false">
      <c r="A1137" s="3" t="s">
        <v>24</v>
      </c>
      <c r="B1137" s="3" t="n">
        <v>1970</v>
      </c>
      <c r="C1137" s="4" t="n">
        <v>35.7236547192526</v>
      </c>
      <c r="D1137" s="4" t="n">
        <v>0.190060537800907</v>
      </c>
      <c r="E1137" s="3" t="n">
        <f aca="false">LOOKUP(C1137,{0,30,60,90},{1,2,3,4})</f>
        <v>2</v>
      </c>
    </row>
    <row r="1138" customFormat="false" ht="13.8" hidden="false" customHeight="false" outlineLevel="0" collapsed="false">
      <c r="A1138" s="3" t="s">
        <v>24</v>
      </c>
      <c r="B1138" s="3" t="n">
        <v>1971</v>
      </c>
      <c r="C1138" s="4" t="n">
        <v>35.3327781732339</v>
      </c>
      <c r="D1138" s="4" t="n">
        <v>3.3583924682077</v>
      </c>
      <c r="E1138" s="3" t="n">
        <f aca="false">LOOKUP(C1138,{0,30,60,90},{1,2,3,4})</f>
        <v>2</v>
      </c>
    </row>
    <row r="1139" customFormat="false" ht="13.8" hidden="false" customHeight="false" outlineLevel="0" collapsed="false">
      <c r="A1139" s="3" t="s">
        <v>24</v>
      </c>
      <c r="B1139" s="3" t="n">
        <v>1972</v>
      </c>
      <c r="C1139" s="4" t="n">
        <v>34.514941509088</v>
      </c>
      <c r="D1139" s="4" t="n">
        <v>5.31121836267645</v>
      </c>
      <c r="E1139" s="3" t="n">
        <f aca="false">LOOKUP(C1139,{0,30,60,90},{1,2,3,4})</f>
        <v>2</v>
      </c>
    </row>
    <row r="1140" customFormat="false" ht="13.8" hidden="false" customHeight="false" outlineLevel="0" collapsed="false">
      <c r="A1140" s="3" t="s">
        <v>24</v>
      </c>
      <c r="B1140" s="3" t="n">
        <v>1973</v>
      </c>
      <c r="C1140" s="4" t="n">
        <v>33.1434280049193</v>
      </c>
      <c r="D1140" s="4" t="n">
        <v>5.79426382942101</v>
      </c>
      <c r="E1140" s="3" t="n">
        <f aca="false">LOOKUP(C1140,{0,30,60,90},{1,2,3,4})</f>
        <v>2</v>
      </c>
    </row>
    <row r="1141" customFormat="false" ht="13.8" hidden="false" customHeight="false" outlineLevel="0" collapsed="false">
      <c r="A1141" s="3" t="s">
        <v>24</v>
      </c>
      <c r="B1141" s="3" t="n">
        <v>1974</v>
      </c>
      <c r="C1141" s="4" t="n">
        <v>31.6812147870624</v>
      </c>
      <c r="D1141" s="4" t="n">
        <v>-0.551149074639012</v>
      </c>
      <c r="E1141" s="3" t="n">
        <f aca="false">LOOKUP(C1141,{0,30,60,90},{1,2,3,4})</f>
        <v>2</v>
      </c>
    </row>
    <row r="1142" customFormat="false" ht="13.8" hidden="false" customHeight="false" outlineLevel="0" collapsed="false">
      <c r="A1142" s="3" t="s">
        <v>24</v>
      </c>
      <c r="B1142" s="3" t="n">
        <v>1975</v>
      </c>
      <c r="C1142" s="4" t="n">
        <v>32.557183855407</v>
      </c>
      <c r="D1142" s="4" t="n">
        <v>-0.212683285956761</v>
      </c>
      <c r="E1142" s="3" t="n">
        <f aca="false">LOOKUP(C1142,{0,30,60,90},{1,2,3,4})</f>
        <v>2</v>
      </c>
    </row>
    <row r="1143" customFormat="false" ht="13.8" hidden="false" customHeight="false" outlineLevel="0" collapsed="false">
      <c r="A1143" s="3" t="s">
        <v>24</v>
      </c>
      <c r="B1143" s="3" t="n">
        <v>1976</v>
      </c>
      <c r="C1143" s="4" t="n">
        <v>34.0037816507728</v>
      </c>
      <c r="D1143" s="4" t="n">
        <v>5.36530382211293</v>
      </c>
      <c r="E1143" s="3" t="n">
        <f aca="false">LOOKUP(C1143,{0,30,60,90},{1,2,3,4})</f>
        <v>2</v>
      </c>
    </row>
    <row r="1144" customFormat="false" ht="13.8" hidden="false" customHeight="false" outlineLevel="0" collapsed="false">
      <c r="A1144" s="3" t="s">
        <v>24</v>
      </c>
      <c r="B1144" s="3" t="n">
        <v>1977</v>
      </c>
      <c r="C1144" s="4" t="n">
        <v>34.4239200039407</v>
      </c>
      <c r="D1144" s="4" t="n">
        <v>4.59805885670939</v>
      </c>
      <c r="E1144" s="3" t="n">
        <f aca="false">LOOKUP(C1144,{0,30,60,90},{1,2,3,4})</f>
        <v>2</v>
      </c>
    </row>
    <row r="1145" customFormat="false" ht="13.8" hidden="false" customHeight="false" outlineLevel="0" collapsed="false">
      <c r="A1145" s="3" t="s">
        <v>24</v>
      </c>
      <c r="B1145" s="3" t="n">
        <v>1978</v>
      </c>
      <c r="C1145" s="4" t="n">
        <v>33.6360624291569</v>
      </c>
      <c r="D1145" s="4" t="n">
        <v>5.57673354779926</v>
      </c>
      <c r="E1145" s="3" t="n">
        <f aca="false">LOOKUP(C1145,{0,30,60,90},{1,2,3,4})</f>
        <v>2</v>
      </c>
    </row>
    <row r="1146" customFormat="false" ht="13.8" hidden="false" customHeight="false" outlineLevel="0" collapsed="false">
      <c r="A1146" s="3" t="s">
        <v>24</v>
      </c>
      <c r="B1146" s="3" t="n">
        <v>1979</v>
      </c>
      <c r="C1146" s="4" t="n">
        <v>32.2581765670127</v>
      </c>
      <c r="D1146" s="4" t="n">
        <v>3.1245596731013</v>
      </c>
      <c r="E1146" s="3" t="n">
        <f aca="false">LOOKUP(C1146,{0,30,60,90},{1,2,3,4})</f>
        <v>2</v>
      </c>
    </row>
    <row r="1147" customFormat="false" ht="13.8" hidden="false" customHeight="false" outlineLevel="0" collapsed="false">
      <c r="A1147" s="3" t="s">
        <v>24</v>
      </c>
      <c r="B1147" s="3" t="n">
        <v>1980</v>
      </c>
      <c r="C1147" s="4" t="n">
        <v>32.5562569491769</v>
      </c>
      <c r="D1147" s="4" t="n">
        <v>-0.273270708795903</v>
      </c>
      <c r="E1147" s="3" t="n">
        <f aca="false">LOOKUP(C1147,{0,30,60,90},{1,2,3,4})</f>
        <v>2</v>
      </c>
    </row>
    <row r="1148" customFormat="false" ht="13.8" hidden="false" customHeight="false" outlineLevel="0" collapsed="false">
      <c r="A1148" s="3" t="s">
        <v>24</v>
      </c>
      <c r="B1148" s="3" t="n">
        <v>1981</v>
      </c>
      <c r="C1148" s="4" t="n">
        <v>31.9129781246002</v>
      </c>
      <c r="D1148" s="4" t="n">
        <v>2.5381058400411</v>
      </c>
      <c r="E1148" s="3" t="n">
        <f aca="false">LOOKUP(C1148,{0,30,60,90},{1,2,3,4})</f>
        <v>2</v>
      </c>
    </row>
    <row r="1149" customFormat="false" ht="13.8" hidden="false" customHeight="false" outlineLevel="0" collapsed="false">
      <c r="A1149" s="3" t="s">
        <v>24</v>
      </c>
      <c r="B1149" s="3" t="n">
        <v>1982</v>
      </c>
      <c r="C1149" s="4" t="n">
        <v>35.1049428255256</v>
      </c>
      <c r="D1149" s="4" t="n">
        <v>-1.9424772848744</v>
      </c>
      <c r="E1149" s="3" t="n">
        <f aca="false">LOOKUP(C1149,{0,30,60,90},{1,2,3,4})</f>
        <v>2</v>
      </c>
    </row>
    <row r="1150" customFormat="false" ht="13.8" hidden="false" customHeight="false" outlineLevel="0" collapsed="false">
      <c r="A1150" s="3" t="s">
        <v>24</v>
      </c>
      <c r="B1150" s="3" t="n">
        <v>1983</v>
      </c>
      <c r="C1150" s="4" t="n">
        <v>38.9636734001019</v>
      </c>
      <c r="D1150" s="4" t="n">
        <v>4.51889829498033</v>
      </c>
      <c r="E1150" s="3" t="n">
        <f aca="false">LOOKUP(C1150,{0,30,60,90},{1,2,3,4})</f>
        <v>2</v>
      </c>
    </row>
    <row r="1151" customFormat="false" ht="13.8" hidden="false" customHeight="false" outlineLevel="0" collapsed="false">
      <c r="A1151" s="3" t="s">
        <v>24</v>
      </c>
      <c r="B1151" s="3" t="n">
        <v>1984</v>
      </c>
      <c r="C1151" s="4" t="n">
        <v>39.9976086901219</v>
      </c>
      <c r="D1151" s="4" t="n">
        <v>7.1852286431342</v>
      </c>
      <c r="E1151" s="3" t="n">
        <f aca="false">LOOKUP(C1151,{0,30,60,90},{1,2,3,4})</f>
        <v>2</v>
      </c>
    </row>
    <row r="1152" customFormat="false" ht="13.8" hidden="false" customHeight="false" outlineLevel="0" collapsed="false">
      <c r="A1152" s="3" t="s">
        <v>24</v>
      </c>
      <c r="B1152" s="3" t="n">
        <v>1985</v>
      </c>
      <c r="C1152" s="4" t="n">
        <v>43.2271013633669</v>
      </c>
      <c r="D1152" s="4" t="n">
        <v>4.13860211947514</v>
      </c>
      <c r="E1152" s="3" t="n">
        <f aca="false">LOOKUP(C1152,{0,30,60,90},{1,2,3,4})</f>
        <v>2</v>
      </c>
    </row>
    <row r="1153" customFormat="false" ht="13.8" hidden="false" customHeight="false" outlineLevel="0" collapsed="false">
      <c r="A1153" s="3" t="s">
        <v>24</v>
      </c>
      <c r="B1153" s="3" t="n">
        <v>1986</v>
      </c>
      <c r="C1153" s="4" t="n">
        <v>47.651456618865</v>
      </c>
      <c r="D1153" s="4" t="n">
        <v>3.46312761888077</v>
      </c>
      <c r="E1153" s="3" t="n">
        <f aca="false">LOOKUP(C1153,{0,30,60,90},{1,2,3,4})</f>
        <v>2</v>
      </c>
    </row>
    <row r="1154" customFormat="false" ht="13.8" hidden="false" customHeight="false" outlineLevel="0" collapsed="false">
      <c r="A1154" s="3" t="s">
        <v>24</v>
      </c>
      <c r="B1154" s="3" t="n">
        <v>1987</v>
      </c>
      <c r="C1154" s="4" t="n">
        <v>49.6215879349928</v>
      </c>
      <c r="D1154" s="4" t="n">
        <v>3.20045156283073</v>
      </c>
      <c r="E1154" s="3" t="n">
        <f aca="false">LOOKUP(C1154,{0,30,60,90},{1,2,3,4})</f>
        <v>2</v>
      </c>
    </row>
    <row r="1155" customFormat="false" ht="13.8" hidden="false" customHeight="false" outlineLevel="0" collapsed="false">
      <c r="A1155" s="3" t="s">
        <v>24</v>
      </c>
      <c r="B1155" s="3" t="n">
        <v>1988</v>
      </c>
      <c r="C1155" s="4" t="n">
        <v>51.0222279044977</v>
      </c>
      <c r="D1155" s="4" t="n">
        <v>4.11031955478374</v>
      </c>
      <c r="E1155" s="3" t="n">
        <f aca="false">LOOKUP(C1155,{0,30,60,90},{1,2,3,4})</f>
        <v>2</v>
      </c>
    </row>
    <row r="1156" customFormat="false" ht="13.8" hidden="false" customHeight="false" outlineLevel="0" collapsed="false">
      <c r="A1156" s="3" t="s">
        <v>24</v>
      </c>
      <c r="B1156" s="3" t="n">
        <v>1989</v>
      </c>
      <c r="C1156" s="4" t="n">
        <v>52.1229266191241</v>
      </c>
      <c r="D1156" s="4" t="n">
        <v>3.57241361194658</v>
      </c>
      <c r="E1156" s="3" t="n">
        <f aca="false">LOOKUP(C1156,{0,30,60,90},{1,2,3,4})</f>
        <v>2</v>
      </c>
    </row>
    <row r="1157" customFormat="false" ht="13.8" hidden="false" customHeight="false" outlineLevel="0" collapsed="false">
      <c r="A1157" s="3" t="s">
        <v>24</v>
      </c>
      <c r="B1157" s="3" t="n">
        <v>1990</v>
      </c>
      <c r="C1157" s="4" t="n">
        <v>55.74197830837</v>
      </c>
      <c r="D1157" s="4" t="n">
        <v>1.87676739497078</v>
      </c>
      <c r="E1157" s="3" t="n">
        <f aca="false">LOOKUP(C1157,{0,30,60,90},{1,2,3,4})</f>
        <v>2</v>
      </c>
    </row>
    <row r="1158" customFormat="false" ht="13.8" hidden="false" customHeight="false" outlineLevel="0" collapsed="false">
      <c r="A1158" s="3" t="s">
        <v>24</v>
      </c>
      <c r="B1158" s="3" t="n">
        <v>1991</v>
      </c>
      <c r="C1158" s="4" t="n">
        <v>61.1689282838571</v>
      </c>
      <c r="D1158" s="4" t="n">
        <v>-0.234008389449702</v>
      </c>
      <c r="E1158" s="3" t="n">
        <f aca="false">LOOKUP(C1158,{0,30,60,90},{1,2,3,4})</f>
        <v>3</v>
      </c>
    </row>
    <row r="1159" customFormat="false" ht="13.8" hidden="false" customHeight="false" outlineLevel="0" collapsed="false">
      <c r="A1159" s="3" t="s">
        <v>24</v>
      </c>
      <c r="B1159" s="3" t="n">
        <v>1992</v>
      </c>
      <c r="C1159" s="4" t="n">
        <v>64.0874864878987</v>
      </c>
      <c r="D1159" s="4" t="n">
        <v>3.39359459021098</v>
      </c>
      <c r="E1159" s="3" t="n">
        <f aca="false">LOOKUP(C1159,{0,30,60,90},{1,2,3,4})</f>
        <v>3</v>
      </c>
    </row>
    <row r="1160" customFormat="false" ht="13.8" hidden="false" customHeight="false" outlineLevel="0" collapsed="false">
      <c r="A1160" s="3" t="s">
        <v>24</v>
      </c>
      <c r="B1160" s="3" t="n">
        <v>1993</v>
      </c>
      <c r="C1160" s="4" t="n">
        <v>66.165055091025</v>
      </c>
      <c r="D1160" s="4" t="n">
        <v>2.85141967636446</v>
      </c>
      <c r="E1160" s="3" t="n">
        <f aca="false">LOOKUP(C1160,{0,30,60,90},{1,2,3,4})</f>
        <v>3</v>
      </c>
    </row>
    <row r="1161" customFormat="false" ht="13.8" hidden="false" customHeight="false" outlineLevel="0" collapsed="false">
      <c r="A1161" s="3" t="s">
        <v>24</v>
      </c>
      <c r="B1161" s="3" t="n">
        <v>1994</v>
      </c>
      <c r="C1161" s="4" t="n">
        <v>66.2331325864196</v>
      </c>
      <c r="D1161" s="4" t="n">
        <v>4.07466503977287</v>
      </c>
      <c r="E1161" s="3" t="n">
        <f aca="false">LOOKUP(C1161,{0,30,60,90},{1,2,3,4})</f>
        <v>3</v>
      </c>
    </row>
    <row r="1162" customFormat="false" ht="13.8" hidden="false" customHeight="false" outlineLevel="0" collapsed="false">
      <c r="A1162" s="3" t="s">
        <v>24</v>
      </c>
      <c r="B1162" s="3" t="n">
        <v>1995</v>
      </c>
      <c r="C1162" s="4" t="n">
        <v>67.0827262156122</v>
      </c>
      <c r="D1162" s="4" t="n">
        <v>2.5138940557115</v>
      </c>
      <c r="E1162" s="3" t="n">
        <f aca="false">LOOKUP(C1162,{0,30,60,90},{1,2,3,4})</f>
        <v>3</v>
      </c>
    </row>
    <row r="1163" customFormat="false" ht="13.8" hidden="false" customHeight="false" outlineLevel="0" collapsed="false">
      <c r="A1163" s="3" t="s">
        <v>24</v>
      </c>
      <c r="B1163" s="3" t="n">
        <v>1996</v>
      </c>
      <c r="C1163" s="4" t="n">
        <v>66.6557496859858</v>
      </c>
      <c r="D1163" s="4" t="n">
        <v>3.74105149719035</v>
      </c>
      <c r="E1163" s="3" t="n">
        <f aca="false">LOOKUP(C1163,{0,30,60,90},{1,2,3,4})</f>
        <v>3</v>
      </c>
    </row>
    <row r="1164" customFormat="false" ht="13.8" hidden="false" customHeight="false" outlineLevel="0" collapsed="false">
      <c r="A1164" s="3" t="s">
        <v>24</v>
      </c>
      <c r="B1164" s="3" t="n">
        <v>1997</v>
      </c>
      <c r="C1164" s="4" t="n">
        <v>64.9650282199246</v>
      </c>
      <c r="D1164" s="4" t="n">
        <v>4.45626941137811</v>
      </c>
      <c r="E1164" s="3" t="n">
        <f aca="false">LOOKUP(C1164,{0,30,60,90},{1,2,3,4})</f>
        <v>3</v>
      </c>
    </row>
    <row r="1165" customFormat="false" ht="13.8" hidden="false" customHeight="false" outlineLevel="0" collapsed="false">
      <c r="A1165" s="3" t="s">
        <v>24</v>
      </c>
      <c r="B1165" s="3" t="n">
        <v>1998</v>
      </c>
      <c r="C1165" s="4" t="n">
        <v>62.8440667413203</v>
      </c>
      <c r="D1165" s="4" t="n">
        <v>4.35545903818639</v>
      </c>
      <c r="E1165" s="3" t="n">
        <f aca="false">LOOKUP(C1165,{0,30,60,90},{1,2,3,4})</f>
        <v>3</v>
      </c>
    </row>
    <row r="1166" customFormat="false" ht="13.8" hidden="false" customHeight="false" outlineLevel="0" collapsed="false">
      <c r="A1166" s="3" t="s">
        <v>24</v>
      </c>
      <c r="B1166" s="3" t="n">
        <v>1999</v>
      </c>
      <c r="C1166" s="4" t="n">
        <v>60.4722392859892</v>
      </c>
      <c r="D1166" s="4" t="n">
        <v>4.82617785773325</v>
      </c>
      <c r="E1166" s="3" t="n">
        <f aca="false">LOOKUP(C1166,{0,30,60,90},{1,2,3,4})</f>
        <v>3</v>
      </c>
    </row>
    <row r="1167" customFormat="false" ht="13.8" hidden="false" customHeight="false" outlineLevel="0" collapsed="false">
      <c r="A1167" s="3" t="s">
        <v>24</v>
      </c>
      <c r="B1167" s="3" t="n">
        <v>2000</v>
      </c>
      <c r="C1167" s="4" t="n">
        <v>57.0183209555042</v>
      </c>
      <c r="D1167" s="4" t="n">
        <v>4.13922336221453</v>
      </c>
      <c r="E1167" s="3" t="n">
        <f aca="false">LOOKUP(C1167,{0,30,60,90},{1,2,3,4})</f>
        <v>2</v>
      </c>
    </row>
    <row r="1168" customFormat="false" ht="13.8" hidden="false" customHeight="false" outlineLevel="0" collapsed="false">
      <c r="A1168" s="3" t="s">
        <v>24</v>
      </c>
      <c r="B1168" s="3" t="n">
        <v>2001</v>
      </c>
      <c r="C1168" s="4" t="n">
        <v>56.4587837316016</v>
      </c>
      <c r="D1168" s="4" t="n">
        <v>1.07963655799039</v>
      </c>
      <c r="E1168" s="3" t="n">
        <f aca="false">LOOKUP(C1168,{0,30,60,90},{1,2,3,4})</f>
        <v>2</v>
      </c>
    </row>
    <row r="1169" customFormat="false" ht="13.8" hidden="false" customHeight="false" outlineLevel="0" collapsed="false">
      <c r="A1169" s="3" t="s">
        <v>24</v>
      </c>
      <c r="B1169" s="3" t="n">
        <v>2002</v>
      </c>
      <c r="C1169" s="4" t="n">
        <v>58.5234015729401</v>
      </c>
      <c r="D1169" s="4" t="n">
        <v>1.81366328257191</v>
      </c>
      <c r="E1169" s="3" t="n">
        <f aca="false">LOOKUP(C1169,{0,30,60,90},{1,2,3,4})</f>
        <v>2</v>
      </c>
    </row>
    <row r="1170" customFormat="false" ht="13.8" hidden="false" customHeight="false" outlineLevel="0" collapsed="false">
      <c r="A1170" s="3" t="s">
        <v>24</v>
      </c>
      <c r="B1170" s="3" t="n">
        <v>2003</v>
      </c>
      <c r="C1170" s="4" t="n">
        <v>60.8792872326043</v>
      </c>
      <c r="D1170" s="4" t="n">
        <v>2.49026226954039</v>
      </c>
      <c r="E1170" s="3" t="n">
        <f aca="false">LOOKUP(C1170,{0,30,60,90},{1,2,3,4})</f>
        <v>3</v>
      </c>
    </row>
    <row r="1171" customFormat="false" ht="13.8" hidden="false" customHeight="false" outlineLevel="0" collapsed="false">
      <c r="A1171" s="3" t="s">
        <v>24</v>
      </c>
      <c r="B1171" s="3" t="n">
        <v>2004</v>
      </c>
      <c r="C1171" s="4" t="n">
        <v>62.1770900784476</v>
      </c>
      <c r="D1171" s="4" t="n">
        <v>3.57326847230315</v>
      </c>
      <c r="E1171" s="3" t="n">
        <f aca="false">LOOKUP(C1171,{0,30,60,90},{1,2,3,4})</f>
        <v>3</v>
      </c>
    </row>
    <row r="1172" customFormat="false" ht="13.8" hidden="false" customHeight="false" outlineLevel="0" collapsed="false">
      <c r="A1172" s="3" t="s">
        <v>24</v>
      </c>
      <c r="B1172" s="3" t="n">
        <v>2005</v>
      </c>
      <c r="C1172" s="4" t="n">
        <v>62.7667241242879</v>
      </c>
      <c r="D1172" s="4" t="n">
        <v>3.05451817544318</v>
      </c>
      <c r="E1172" s="3" t="n">
        <f aca="false">LOOKUP(C1172,{0,30,60,90},{1,2,3,4})</f>
        <v>3</v>
      </c>
    </row>
    <row r="1173" customFormat="false" ht="13.8" hidden="false" customHeight="false" outlineLevel="0" collapsed="false">
      <c r="A1173" s="3" t="s">
        <v>24</v>
      </c>
      <c r="B1173" s="3" t="n">
        <v>2006</v>
      </c>
      <c r="C1173" s="4" t="n">
        <v>63.4899732569217</v>
      </c>
      <c r="D1173" s="4" t="n">
        <v>2.67280668439043</v>
      </c>
      <c r="E1173" s="3" t="n">
        <f aca="false">LOOKUP(C1173,{0,30,60,90},{1,2,3,4})</f>
        <v>3</v>
      </c>
    </row>
    <row r="1174" customFormat="false" ht="13.8" hidden="false" customHeight="false" outlineLevel="0" collapsed="false">
      <c r="A1174" s="3" t="s">
        <v>24</v>
      </c>
      <c r="B1174" s="3" t="n">
        <v>2007</v>
      </c>
      <c r="C1174" s="4" t="n">
        <v>63.9854876346549</v>
      </c>
      <c r="D1174" s="4" t="n">
        <v>2.14161310707295</v>
      </c>
      <c r="E1174" s="3" t="n">
        <f aca="false">LOOKUP(C1174,{0,30,60,90},{1,2,3,4})</f>
        <v>3</v>
      </c>
    </row>
    <row r="1175" customFormat="false" ht="13.8" hidden="false" customHeight="false" outlineLevel="0" collapsed="false">
      <c r="A1175" s="3" t="s">
        <v>24</v>
      </c>
      <c r="B1175" s="3" t="n">
        <v>2008</v>
      </c>
      <c r="C1175" s="4" t="n">
        <v>74.0910609583196</v>
      </c>
      <c r="D1175" s="4" t="n">
        <v>0.438166303257104</v>
      </c>
      <c r="E1175" s="3" t="n">
        <f aca="false">LOOKUP(C1175,{0,30,60,90},{1,2,3,4})</f>
        <v>3</v>
      </c>
    </row>
    <row r="1176" customFormat="false" ht="13.8" hidden="false" customHeight="false" outlineLevel="0" collapsed="false">
      <c r="A1176" s="3" t="s">
        <v>24</v>
      </c>
      <c r="B1176" s="3" t="n">
        <v>2009</v>
      </c>
      <c r="C1176" s="4" t="n">
        <v>83.4828347084133</v>
      </c>
      <c r="D1176" s="4" t="n">
        <v>-2.73016993842103</v>
      </c>
      <c r="E1176" s="3" t="n">
        <f aca="false">LOOKUP(C1176,{0,30,60,90},{1,2,3,4})</f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7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11" activeCellId="0" sqref="O11"/>
    </sheetView>
  </sheetViews>
  <sheetFormatPr defaultColWidth="8.61328125" defaultRowHeight="14.4" zeroHeight="false" outlineLevelRow="0" outlineLevelCol="0"/>
  <cols>
    <col collapsed="false" customWidth="true" hidden="false" outlineLevel="0" max="1" min="1" style="3" width="15.66"/>
    <col collapsed="false" customWidth="true" hidden="false" outlineLevel="0" max="2" min="2" style="3" width="10.99"/>
    <col collapsed="false" customWidth="true" hidden="false" outlineLevel="0" max="3" min="3" style="3" width="15.34"/>
    <col collapsed="false" customWidth="true" hidden="false" outlineLevel="0" max="4" min="4" style="3" width="15.56"/>
    <col collapsed="false" customWidth="true" hidden="false" outlineLevel="0" max="5" min="5" style="3" width="16.44"/>
    <col collapsed="false" customWidth="true" hidden="false" outlineLevel="0" max="6" min="6" style="3" width="3.66"/>
    <col collapsed="false" customWidth="true" hidden="false" outlineLevel="0" max="7" min="7" style="5" width="29.56"/>
    <col collapsed="false" customWidth="true" hidden="false" outlineLevel="0" max="8" min="8" style="5" width="10"/>
    <col collapsed="false" customWidth="true" hidden="false" outlineLevel="0" max="9" min="9" style="5" width="10.11"/>
    <col collapsed="false" customWidth="true" hidden="false" outlineLevel="0" max="10" min="10" style="5" width="9.89"/>
    <col collapsed="false" customWidth="true" hidden="false" outlineLevel="0" max="20" min="11" style="5" width="9.11"/>
  </cols>
  <sheetData>
    <row r="1" customFormat="false" ht="1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6"/>
      <c r="G1" s="7" t="s">
        <v>25</v>
      </c>
      <c r="H1" s="7"/>
      <c r="I1" s="7"/>
      <c r="J1" s="7"/>
      <c r="K1" s="7"/>
    </row>
    <row r="2" customFormat="false" ht="15.6" hidden="false" customHeight="false" outlineLevel="0" collapsed="false">
      <c r="A2" s="3" t="s">
        <v>5</v>
      </c>
      <c r="B2" s="3" t="n">
        <v>1946</v>
      </c>
      <c r="C2" s="4" t="n">
        <v>190.419080068143</v>
      </c>
      <c r="D2" s="4" t="n">
        <v>-3.55795148247978</v>
      </c>
      <c r="E2" s="3" t="n">
        <f aca="false">LOOKUP(C2,{0,30,60,90},{1,2,3,4})</f>
        <v>4</v>
      </c>
      <c r="G2" s="8"/>
      <c r="H2" s="9" t="s">
        <v>26</v>
      </c>
      <c r="I2" s="9"/>
      <c r="J2" s="9"/>
      <c r="K2" s="9"/>
    </row>
    <row r="3" customFormat="false" ht="15" hidden="false" customHeight="false" outlineLevel="0" collapsed="false">
      <c r="A3" s="3" t="s">
        <v>5</v>
      </c>
      <c r="B3" s="3" t="n">
        <v>1947</v>
      </c>
      <c r="C3" s="4" t="n">
        <v>177.321371355335</v>
      </c>
      <c r="D3" s="4" t="n">
        <v>2.45947456679709</v>
      </c>
      <c r="E3" s="3" t="n">
        <f aca="false">LOOKUP(C3,{0,30,60,90},{1,2,3,4})</f>
        <v>4</v>
      </c>
      <c r="G3" s="10"/>
      <c r="H3" s="11" t="s">
        <v>27</v>
      </c>
      <c r="I3" s="12" t="s">
        <v>28</v>
      </c>
      <c r="J3" s="12" t="s">
        <v>29</v>
      </c>
      <c r="K3" s="13" t="s">
        <v>30</v>
      </c>
    </row>
    <row r="4" customFormat="false" ht="17.25" hidden="false" customHeight="false" outlineLevel="0" collapsed="false">
      <c r="A4" s="3" t="s">
        <v>5</v>
      </c>
      <c r="B4" s="3" t="n">
        <v>1948</v>
      </c>
      <c r="C4" s="4" t="n">
        <v>148.929810515079</v>
      </c>
      <c r="D4" s="4" t="n">
        <v>6.43753409710857</v>
      </c>
      <c r="E4" s="3" t="n">
        <f aca="false">LOOKUP(C4,{0,30,60,90},{1,2,3,4})</f>
        <v>4</v>
      </c>
      <c r="G4" s="14" t="s">
        <v>31</v>
      </c>
      <c r="H4" s="15" t="n">
        <f aca="false" t="array" ref="H4:H4">MEDIAN(IF($E$2:$E$1176=1,$D$2:$D$1176))</f>
        <v>4.14537581890896</v>
      </c>
      <c r="I4" s="15" t="n">
        <f aca="false" t="array" ref="I4:I4">MEDIAN(IF($E$2:$E$1176=2,$D$2:$D$1176))</f>
        <v>3.10462896148147</v>
      </c>
      <c r="J4" s="15" t="n">
        <f aca="false" t="array" ref="J4:J4">MEDIAN(IF($E$2:$E$1176=3,$D$2:$D$1176))</f>
        <v>2.89782895939051</v>
      </c>
      <c r="K4" s="16" t="n">
        <f aca="false" t="array" ref="K4:K4">MEDIAN(IF($E$2:$E$1176=4,$D$2:$D$1176))</f>
        <v>2.33532408448918</v>
      </c>
    </row>
    <row r="5" customFormat="false" ht="15" hidden="false" customHeight="false" outlineLevel="0" collapsed="false">
      <c r="A5" s="3" t="s">
        <v>5</v>
      </c>
      <c r="B5" s="3" t="n">
        <v>1949</v>
      </c>
      <c r="C5" s="4" t="n">
        <v>125.828698553949</v>
      </c>
      <c r="D5" s="4" t="n">
        <v>6.61199384930806</v>
      </c>
      <c r="E5" s="3" t="n">
        <f aca="false">LOOKUP(C5,{0,30,60,90},{1,2,3,4})</f>
        <v>4</v>
      </c>
    </row>
    <row r="6" customFormat="false" ht="17.25" hidden="false" customHeight="true" outlineLevel="0" collapsed="false">
      <c r="A6" s="3" t="s">
        <v>5</v>
      </c>
      <c r="B6" s="3" t="n">
        <v>1950</v>
      </c>
      <c r="C6" s="4" t="n">
        <v>109.809397999623</v>
      </c>
      <c r="D6" s="4" t="n">
        <v>6.92020124184758</v>
      </c>
      <c r="E6" s="3" t="n">
        <f aca="false">LOOKUP(C6,{0,30,60,90},{1,2,3,4})</f>
        <v>4</v>
      </c>
      <c r="G6" s="7" t="s">
        <v>32</v>
      </c>
      <c r="H6" s="7"/>
      <c r="I6" s="7"/>
      <c r="J6" s="7"/>
      <c r="K6" s="7"/>
    </row>
    <row r="7" customFormat="false" ht="15" hidden="false" customHeight="false" outlineLevel="0" collapsed="false">
      <c r="A7" s="3" t="s">
        <v>5</v>
      </c>
      <c r="B7" s="3" t="n">
        <v>1951</v>
      </c>
      <c r="C7" s="4" t="n">
        <v>87.0944792259533</v>
      </c>
      <c r="D7" s="4" t="n">
        <v>4.27261154812808</v>
      </c>
      <c r="E7" s="3" t="n">
        <f aca="false">LOOKUP(C7,{0,30,60,90},{1,2,3,4})</f>
        <v>3</v>
      </c>
      <c r="G7" s="8"/>
      <c r="H7" s="9" t="s">
        <v>26</v>
      </c>
      <c r="I7" s="9"/>
      <c r="J7" s="9"/>
      <c r="K7" s="9"/>
    </row>
    <row r="8" customFormat="false" ht="15" hidden="false" customHeight="false" outlineLevel="0" collapsed="false">
      <c r="A8" s="3" t="s">
        <v>5</v>
      </c>
      <c r="B8" s="3" t="n">
        <v>1952</v>
      </c>
      <c r="C8" s="4" t="n">
        <v>86.0664381755866</v>
      </c>
      <c r="D8" s="4" t="n">
        <v>0.904651599574291</v>
      </c>
      <c r="E8" s="3" t="n">
        <f aca="false">LOOKUP(C8,{0,30,60,90},{1,2,3,4})</f>
        <v>3</v>
      </c>
      <c r="G8" s="8"/>
      <c r="H8" s="11" t="s">
        <v>27</v>
      </c>
      <c r="I8" s="12" t="s">
        <v>28</v>
      </c>
      <c r="J8" s="12" t="s">
        <v>29</v>
      </c>
      <c r="K8" s="13" t="s">
        <v>30</v>
      </c>
    </row>
    <row r="9" customFormat="false" ht="16.5" hidden="false" customHeight="false" outlineLevel="0" collapsed="false">
      <c r="A9" s="3" t="s">
        <v>5</v>
      </c>
      <c r="B9" s="3" t="n">
        <v>1953</v>
      </c>
      <c r="C9" s="4" t="n">
        <v>79.8650221084478</v>
      </c>
      <c r="D9" s="4" t="n">
        <v>3.11928028540407</v>
      </c>
      <c r="E9" s="3" t="n">
        <f aca="false">LOOKUP(C9,{0,30,60,90},{1,2,3,4})</f>
        <v>3</v>
      </c>
      <c r="G9" s="17" t="s">
        <v>5</v>
      </c>
      <c r="H9" s="18" t="n">
        <f aca="false" t="array" ref="H9:H9">MEDIAN(IF(($E$2:$E$1176=1)*($A$2:$A$1176="Australia"),$D$2:$D$1176))</f>
        <v>3.48883188817115</v>
      </c>
      <c r="I9" s="18" t="n">
        <f aca="false" t="array" ref="I9:I9">MEDIAN(IF(($E$2:$E$1176=2)*($A$2:$A$1176="Australia"),$D$2:$D$1176))</f>
        <v>5.87889061543532</v>
      </c>
      <c r="J9" s="18" t="n">
        <f aca="false" t="array" ref="J9:J9">MEDIAN(IF(($E$2:$E$1176=3)*($A$2:$A$1176="Australia"),$D$2:$D$1176))</f>
        <v>4.27261154812808</v>
      </c>
      <c r="K9" s="19" t="n">
        <f aca="false" t="array" ref="K9:K9">MEDIAN(IF(($E$2:$E$1176=4)*($A$2:$A$1176="Australia"),$D$2:$D$1176))</f>
        <v>6.43753409710857</v>
      </c>
    </row>
    <row r="10" customFormat="false" ht="16.5" hidden="false" customHeight="false" outlineLevel="0" collapsed="false">
      <c r="A10" s="3" t="s">
        <v>5</v>
      </c>
      <c r="B10" s="3" t="n">
        <v>1954</v>
      </c>
      <c r="C10" s="4" t="n">
        <v>76.8467028869713</v>
      </c>
      <c r="D10" s="4" t="n">
        <v>6.21681382650683</v>
      </c>
      <c r="E10" s="3" t="n">
        <f aca="false">LOOKUP(C10,{0,30,60,90},{1,2,3,4})</f>
        <v>3</v>
      </c>
      <c r="G10" s="20" t="s">
        <v>6</v>
      </c>
      <c r="H10" s="21" t="n">
        <f aca="false" t="array" ref="H10:H10">MEDIAN(IF(($E$2:$E$1176=1)*($A$2:$A$1176="Austria"),$D$2:$D$1176))</f>
        <v>4.78190440168332</v>
      </c>
      <c r="I10" s="21" t="n">
        <f aca="false" t="array" ref="I10:I10">MEDIAN(IF(($E$2:$E$1176=2)*($A$2:$A$1176="Austria"),$D$2:$D$1176))</f>
        <v>2.341</v>
      </c>
      <c r="J10" s="21" t="n">
        <f aca="false" t="array" ref="J10:J10">MEDIAN(IF(($E$2:$E$1176=3)*($A$2:$A$1176="Austria"),$D$2:$D$1176))</f>
        <v>-3.824</v>
      </c>
      <c r="K10" s="22"/>
    </row>
    <row r="11" customFormat="false" ht="16.5" hidden="false" customHeight="false" outlineLevel="0" collapsed="false">
      <c r="A11" s="3" t="s">
        <v>5</v>
      </c>
      <c r="B11" s="3" t="n">
        <v>1955</v>
      </c>
      <c r="C11" s="4" t="n">
        <v>74.980501949805</v>
      </c>
      <c r="D11" s="4" t="n">
        <v>5.46208967060355</v>
      </c>
      <c r="E11" s="3" t="n">
        <f aca="false">LOOKUP(C11,{0,30,60,90},{1,2,3,4})</f>
        <v>3</v>
      </c>
      <c r="G11" s="20" t="s">
        <v>7</v>
      </c>
      <c r="H11" s="21"/>
      <c r="I11" s="21" t="n">
        <f aca="false" t="array" ref="I11:I11">MEDIAN(IF(($E$2:$E$1176=2)*($A$2:$A$1176="Belgium"),$D$2:$D$1176))</f>
        <v>4.00784092782485</v>
      </c>
      <c r="J11" s="21" t="n">
        <f aca="false" t="array" ref="J11:J11">MEDIAN(IF(($E$2:$E$1176=3)*($A$2:$A$1176="Belgium"),$D$2:$D$1176))</f>
        <v>2.93107749773374</v>
      </c>
      <c r="K11" s="22" t="n">
        <f aca="false" t="array" ref="K11:K11">MEDIAN(IF(($E$2:$E$1176=4)*($A$2:$A$1176="Belgium"),$D$2:$D$1176))</f>
        <v>2.10182257814298</v>
      </c>
    </row>
    <row r="12" customFormat="false" ht="16.5" hidden="false" customHeight="false" outlineLevel="0" collapsed="false">
      <c r="A12" s="3" t="s">
        <v>5</v>
      </c>
      <c r="B12" s="3" t="n">
        <v>1956</v>
      </c>
      <c r="C12" s="4" t="n">
        <v>71.8182657678456</v>
      </c>
      <c r="D12" s="4" t="n">
        <v>3.44160814276697</v>
      </c>
      <c r="E12" s="3" t="n">
        <f aca="false">LOOKUP(C12,{0,30,60,90},{1,2,3,4})</f>
        <v>3</v>
      </c>
      <c r="G12" s="20" t="s">
        <v>8</v>
      </c>
      <c r="H12" s="21" t="n">
        <f aca="false" t="array" ref="H12:H12">MEDIAN(IF(($E$2:$E$1176=1)*($A$2:$A$1176="Canada"),$D$2:$D$1176))</f>
        <v>2.28088854199129</v>
      </c>
      <c r="I12" s="21" t="n">
        <f aca="false" t="array" ref="I12:I12">MEDIAN(IF(($E$2:$E$1176=2)*($A$2:$A$1176="Canada"),$D$2:$D$1176))</f>
        <v>3.44188187981135</v>
      </c>
      <c r="J12" s="21" t="n">
        <f aca="false" t="array" ref="J12:J12">MEDIAN(IF(($E$2:$E$1176=3)*($A$2:$A$1176="Canada"),$D$2:$D$1176))</f>
        <v>4.42963927415991</v>
      </c>
      <c r="K12" s="22" t="n">
        <f aca="false" t="array" ref="K12:K12">MEDIAN(IF(($E$2:$E$1176=4)*($A$2:$A$1176="Canada"),$D$2:$D$1176))</f>
        <v>2.17472815898014</v>
      </c>
    </row>
    <row r="13" customFormat="false" ht="16.5" hidden="false" customHeight="false" outlineLevel="0" collapsed="false">
      <c r="A13" s="3" t="s">
        <v>5</v>
      </c>
      <c r="B13" s="3" t="n">
        <v>1957</v>
      </c>
      <c r="C13" s="4" t="n">
        <v>67.7237634682277</v>
      </c>
      <c r="D13" s="4" t="n">
        <v>2.00301165719032</v>
      </c>
      <c r="E13" s="3" t="n">
        <f aca="false">LOOKUP(C13,{0,30,60,90},{1,2,3,4})</f>
        <v>3</v>
      </c>
      <c r="G13" s="20" t="s">
        <v>9</v>
      </c>
      <c r="H13" s="21" t="n">
        <f aca="false" t="array" ref="H13:H13">MEDIAN(IF(($E$2:$E$1176=1)*($A$2:$A$1176="Denmark"),$D$2:$D$1176))</f>
        <v>2.79348102877515</v>
      </c>
      <c r="I13" s="21" t="n">
        <f aca="false" t="array" ref="I13:I13">MEDIAN(IF(($E$2:$E$1176=2)*($A$2:$A$1176="Denmark"),$D$2:$D$1176))</f>
        <v>0.841523576118864</v>
      </c>
      <c r="J13" s="21" t="n">
        <f aca="false" t="array" ref="J13:J13">MEDIAN(IF(($E$2:$E$1176=3)*($A$2:$A$1176="Denmark"),$D$2:$D$1176))</f>
        <v>2.56044153523098</v>
      </c>
      <c r="K13" s="22"/>
    </row>
    <row r="14" customFormat="false" ht="16.5" hidden="false" customHeight="false" outlineLevel="0" collapsed="false">
      <c r="A14" s="3" t="s">
        <v>5</v>
      </c>
      <c r="B14" s="3" t="n">
        <v>1958</v>
      </c>
      <c r="C14" s="4" t="n">
        <v>66.0497512437811</v>
      </c>
      <c r="D14" s="4" t="n">
        <v>4.80293215571987</v>
      </c>
      <c r="E14" s="3" t="n">
        <f aca="false">LOOKUP(C14,{0,30,60,90},{1,2,3,4})</f>
        <v>3</v>
      </c>
      <c r="G14" s="20" t="s">
        <v>10</v>
      </c>
      <c r="H14" s="21" t="n">
        <f aca="false" t="array" ref="H14:H14">MEDIAN(IF(($E$2:$E$1176=1)*($A$2:$A$1176="Finland"),$D$2:$D$1176))</f>
        <v>3.28748422347961</v>
      </c>
      <c r="I14" s="21" t="n">
        <f aca="false" t="array" ref="I14:I14">MEDIAN(IF(($E$2:$E$1176=2)*($A$2:$A$1176="Finland"),$D$2:$D$1176))</f>
        <v>3.17070149347233</v>
      </c>
      <c r="J14" s="21" t="n">
        <f aca="false" t="array" ref="J14:J14">MEDIAN(IF(($E$2:$E$1176=3)*($A$2:$A$1176="Finland"),$D$2:$D$1176))</f>
        <v>5.06177492178867</v>
      </c>
      <c r="K14" s="22"/>
    </row>
    <row r="15" customFormat="false" ht="16.5" hidden="false" customHeight="false" outlineLevel="0" collapsed="false">
      <c r="A15" s="3" t="s">
        <v>5</v>
      </c>
      <c r="B15" s="3" t="n">
        <v>1959</v>
      </c>
      <c r="C15" s="4" t="n">
        <v>62.3884514435696</v>
      </c>
      <c r="D15" s="4" t="n">
        <v>6.15657369066556</v>
      </c>
      <c r="E15" s="3" t="n">
        <f aca="false">LOOKUP(C15,{0,30,60,90},{1,2,3,4})</f>
        <v>3</v>
      </c>
      <c r="G15" s="20" t="s">
        <v>11</v>
      </c>
      <c r="H15" s="21" t="n">
        <f aca="false" t="array" ref="H15:H15">MEDIAN(IF(($E$2:$E$1176=1)*($A$2:$A$1176="France"),$D$2:$D$1176))</f>
        <v>5.43045403622265</v>
      </c>
      <c r="I15" s="21" t="n">
        <f aca="false" t="array" ref="I15:I15">MEDIAN(IF(($E$2:$E$1176=2)*($A$2:$A$1176="France"),$D$2:$D$1176))</f>
        <v>2.51004799243284</v>
      </c>
      <c r="J15" s="21" t="n">
        <f aca="false" t="array" ref="J15:J15">MEDIAN(IF(($E$2:$E$1176=3)*($A$2:$A$1176="France"),$D$2:$D$1176))</f>
        <v>3.32538172155764</v>
      </c>
      <c r="K15" s="22"/>
    </row>
    <row r="16" customFormat="false" ht="16.5" hidden="false" customHeight="false" outlineLevel="0" collapsed="false">
      <c r="A16" s="3" t="s">
        <v>5</v>
      </c>
      <c r="B16" s="3" t="n">
        <v>1960</v>
      </c>
      <c r="C16" s="4" t="n">
        <v>48.3363802559415</v>
      </c>
      <c r="D16" s="4" t="n">
        <v>4.19121263769575</v>
      </c>
      <c r="E16" s="3" t="n">
        <f aca="false">LOOKUP(C16,{0,30,60,90},{1,2,3,4})</f>
        <v>2</v>
      </c>
      <c r="G16" s="20" t="s">
        <v>12</v>
      </c>
      <c r="H16" s="21" t="n">
        <f aca="false" t="array" ref="H16:H16">MEDIAN(IF(($E$2:$E$1176=1)*($A$2:$A$1176="Germany"),$D$2:$D$1176))</f>
        <v>3.82431844155675</v>
      </c>
      <c r="I16" s="21" t="n">
        <f aca="false" t="array" ref="I16:I16">MEDIAN(IF(($E$2:$E$1176=2)*($A$2:$A$1176="Germany"),$D$2:$D$1176))</f>
        <v>1.17621592148836</v>
      </c>
      <c r="J16" s="21"/>
      <c r="K16" s="22"/>
    </row>
    <row r="17" customFormat="false" ht="16.5" hidden="false" customHeight="false" outlineLevel="0" collapsed="false">
      <c r="A17" s="3" t="s">
        <v>5</v>
      </c>
      <c r="B17" s="3" t="n">
        <v>1961</v>
      </c>
      <c r="C17" s="4" t="n">
        <v>49.3781138268566</v>
      </c>
      <c r="D17" s="4" t="n">
        <v>0.689465883515394</v>
      </c>
      <c r="E17" s="3" t="n">
        <f aca="false">LOOKUP(C17,{0,30,60,90},{1,2,3,4})</f>
        <v>2</v>
      </c>
      <c r="G17" s="20" t="s">
        <v>13</v>
      </c>
      <c r="H17" s="21" t="n">
        <f aca="false" t="array" ref="H17:H17">MEDIAN(IF(($E$2:$E$1176=1)*($A$2:$A$1176="Greece"),$D$2:$D$1176))</f>
        <v>3.92246294184722</v>
      </c>
      <c r="I17" s="21" t="n">
        <f aca="false" t="array" ref="I17:I17">MEDIAN(IF(($E$2:$E$1176=2)*($A$2:$A$1176="Greece"),$D$2:$D$1176))</f>
        <v>0.518</v>
      </c>
      <c r="J17" s="21" t="n">
        <f aca="false" t="array" ref="J17:J17">MEDIAN(IF(($E$2:$E$1176=3)*($A$2:$A$1176="Greece"),$D$2:$D$1176))</f>
        <v>3.8</v>
      </c>
      <c r="K17" s="22" t="n">
        <f aca="false" t="array" ref="K17:K17">MEDIAN(IF(($E$2:$E$1176=4)*($A$2:$A$1176="Greece"),$D$2:$D$1176))</f>
        <v>3.364</v>
      </c>
    </row>
    <row r="18" customFormat="false" ht="16.5" hidden="false" customHeight="false" outlineLevel="0" collapsed="false">
      <c r="A18" s="3" t="s">
        <v>5</v>
      </c>
      <c r="B18" s="3" t="n">
        <v>1962</v>
      </c>
      <c r="C18" s="4" t="n">
        <v>50.3307607497244</v>
      </c>
      <c r="D18" s="4" t="n">
        <v>6.24884149466269</v>
      </c>
      <c r="E18" s="3" t="n">
        <f aca="false">LOOKUP(C18,{0,30,60,90},{1,2,3,4})</f>
        <v>2</v>
      </c>
      <c r="G18" s="20" t="s">
        <v>14</v>
      </c>
      <c r="H18" s="21" t="n">
        <f aca="false" t="array" ref="H18:H18">MEDIAN(IF(($E$2:$E$1176=1)*($A$2:$A$1176="Ireland"),$D$2:$D$1176))</f>
        <v>5.04888424993224</v>
      </c>
      <c r="I18" s="21" t="n">
        <f aca="false" t="array" ref="I18:I18">MEDIAN(IF(($E$2:$E$1176=2)*($A$2:$A$1176="Ireland"),$D$2:$D$1176))</f>
        <v>4.09544795018399</v>
      </c>
      <c r="J18" s="21" t="n">
        <f aca="false" t="array" ref="J18:J18">MEDIAN(IF(($E$2:$E$1176=3)*($A$2:$A$1176="Ireland"),$D$2:$D$1176))</f>
        <v>3.75764500400262</v>
      </c>
      <c r="K18" s="22" t="n">
        <f aca="false" t="array" ref="K18:K18">MEDIAN(IF(($E$2:$E$1176=4)*($A$2:$A$1176="Ireland"),$D$2:$D$1176))</f>
        <v>3</v>
      </c>
    </row>
    <row r="19" customFormat="false" ht="16.5" hidden="false" customHeight="false" outlineLevel="0" collapsed="false">
      <c r="A19" s="3" t="s">
        <v>5</v>
      </c>
      <c r="B19" s="3" t="n">
        <v>1963</v>
      </c>
      <c r="C19" s="4" t="n">
        <v>47.5875309452837</v>
      </c>
      <c r="D19" s="4" t="n">
        <v>6.12556955789991</v>
      </c>
      <c r="E19" s="3" t="n">
        <f aca="false">LOOKUP(C19,{0,30,60,90},{1,2,3,4})</f>
        <v>2</v>
      </c>
      <c r="G19" s="20" t="s">
        <v>15</v>
      </c>
      <c r="H19" s="21" t="n">
        <f aca="false" t="array" ref="H19:H19">MEDIAN(IF(($E$2:$E$1176=1)*($A$2:$A$1176="Italy"),$D$2:$D$1176))</f>
        <v>5.76889833483449</v>
      </c>
      <c r="I19" s="21" t="n">
        <f aca="false" t="array" ref="I19:I19">MEDIAN(IF(($E$2:$E$1176=2)*($A$2:$A$1176="Italy"),$D$2:$D$1176))</f>
        <v>1.83535848707878</v>
      </c>
      <c r="J19" s="21" t="n">
        <f aca="false" t="array" ref="J19:J19">MEDIAN(IF(($E$2:$E$1176=3)*($A$2:$A$1176="Italy"),$D$2:$D$1176))</f>
        <v>1.564</v>
      </c>
      <c r="K19" s="22" t="n">
        <f aca="false" t="array" ref="K19:K19">MEDIAN(IF(($E$2:$E$1176=4)*($A$2:$A$1176="Italy"),$D$2:$D$1176))</f>
        <v>1.641</v>
      </c>
    </row>
    <row r="20" customFormat="false" ht="16.5" hidden="false" customHeight="false" outlineLevel="0" collapsed="false">
      <c r="A20" s="3" t="s">
        <v>5</v>
      </c>
      <c r="B20" s="3" t="n">
        <v>1964</v>
      </c>
      <c r="C20" s="4" t="n">
        <v>45.0115260488705</v>
      </c>
      <c r="D20" s="4" t="n">
        <v>6.84149961803642</v>
      </c>
      <c r="E20" s="3" t="n">
        <f aca="false">LOOKUP(C20,{0,30,60,90},{1,2,3,4})</f>
        <v>2</v>
      </c>
      <c r="G20" s="20" t="s">
        <v>16</v>
      </c>
      <c r="H20" s="21" t="n">
        <f aca="false" t="array" ref="H20:H20">MEDIAN(IF(($E$2:$E$1176=1)*($A$2:$A$1176="Japan"),$D$2:$D$1176))</f>
        <v>7.9557264812131</v>
      </c>
      <c r="I20" s="21" t="n">
        <f aca="false" t="array" ref="I20:I20">MEDIAN(IF(($E$2:$E$1176=2)*($A$2:$A$1176="Japan"),$D$2:$D$1176))</f>
        <v>4.17684395604396</v>
      </c>
      <c r="J20" s="21" t="n">
        <f aca="false" t="array" ref="J20:J20">MEDIAN(IF(($E$2:$E$1176=3)*($A$2:$A$1176="Japan"),$D$2:$D$1176))</f>
        <v>1.72261134080894</v>
      </c>
      <c r="K20" s="22" t="n">
        <f aca="false" t="array" ref="K20:K20">MEDIAN(IF(($E$2:$E$1176=4)*($A$2:$A$1176="Japan"),$D$2:$D$1176))</f>
        <v>1.4135402737087</v>
      </c>
    </row>
    <row r="21" customFormat="false" ht="16.5" hidden="false" customHeight="false" outlineLevel="0" collapsed="false">
      <c r="A21" s="3" t="s">
        <v>5</v>
      </c>
      <c r="B21" s="3" t="n">
        <v>1965</v>
      </c>
      <c r="C21" s="4" t="n">
        <v>43.7390374331551</v>
      </c>
      <c r="D21" s="4" t="n">
        <v>5.10734197378901</v>
      </c>
      <c r="E21" s="3" t="n">
        <f aca="false">LOOKUP(C21,{0,30,60,90},{1,2,3,4})</f>
        <v>2</v>
      </c>
      <c r="G21" s="20" t="s">
        <v>17</v>
      </c>
      <c r="H21" s="21" t="n">
        <f aca="false" t="array" ref="H21:H21">MEDIAN(IF(($E$2:$E$1176=1)*($A$2:$A$1176="Netherlands"),$D$2:$D$1176))</f>
        <v>4.22173062742457</v>
      </c>
      <c r="I21" s="21" t="n">
        <f aca="false" t="array" ref="I21:I21">MEDIAN(IF(($E$2:$E$1176=2)*($A$2:$A$1176="Netherlands"),$D$2:$D$1176))</f>
        <v>2.92240173456981</v>
      </c>
      <c r="J21" s="21" t="n">
        <f aca="false" t="array" ref="J21:J21">MEDIAN(IF(($E$2:$E$1176=3)*($A$2:$A$1176="Netherlands"),$D$2:$D$1176))</f>
        <v>1.07043646158601</v>
      </c>
      <c r="K21" s="22"/>
    </row>
    <row r="22" customFormat="false" ht="16.5" hidden="false" customHeight="false" outlineLevel="0" collapsed="false">
      <c r="A22" s="3" t="s">
        <v>5</v>
      </c>
      <c r="B22" s="3" t="n">
        <v>1966</v>
      </c>
      <c r="C22" s="4" t="n">
        <v>42.4812330298674</v>
      </c>
      <c r="D22" s="4" t="n">
        <v>2.78306395363856</v>
      </c>
      <c r="E22" s="3" t="n">
        <f aca="false">LOOKUP(C22,{0,30,60,90},{1,2,3,4})</f>
        <v>2</v>
      </c>
      <c r="G22" s="20" t="s">
        <v>18</v>
      </c>
      <c r="H22" s="21" t="n">
        <f aca="false" t="array" ref="H22:H22">MEDIAN(IF(($E$2:$E$1176=1)*($A$2:$A$1176="New Zealand")*($B$2:$B$1176&gt;1950),$D$2:$D$1176))</f>
        <v>2.813</v>
      </c>
      <c r="I22" s="21" t="n">
        <f aca="false" t="array" ref="I22:I22">MEDIAN(IF(($E$2:$E$1176=2)*($A$2:$A$1176="New Zealand")*($B$2:$B$1176&gt;1950),$D$2:$D$1176))</f>
        <v>2.961</v>
      </c>
      <c r="J22" s="21" t="n">
        <f aca="false" t="array" ref="J22:J22">MEDIAN(IF(($E$2:$E$1176=3)*($A$2:$A$1176="New Zealand")*($B$2:$B$1176&gt;1950),$D$2:$D$1176))</f>
        <v>2.50608424156367</v>
      </c>
      <c r="K22" s="22" t="n">
        <f aca="false" t="array" ref="K22:K22">MEDIAN(IF(($E$2:$E$1176=4)*($A$2:$A$1176="New Zealand")*($B$2:$B$1176&gt;1950),$D$2:$D$1176))</f>
        <v>-7.63510163609321</v>
      </c>
    </row>
    <row r="23" customFormat="false" ht="16.5" hidden="false" customHeight="false" outlineLevel="0" collapsed="false">
      <c r="A23" s="3" t="s">
        <v>5</v>
      </c>
      <c r="B23" s="3" t="n">
        <v>1967</v>
      </c>
      <c r="C23" s="4" t="n">
        <v>40.5344808881496</v>
      </c>
      <c r="D23" s="4" t="n">
        <v>6.75167346665215</v>
      </c>
      <c r="E23" s="3" t="n">
        <f aca="false">LOOKUP(C23,{0,30,60,90},{1,2,3,4})</f>
        <v>2</v>
      </c>
      <c r="G23" s="20" t="s">
        <v>19</v>
      </c>
      <c r="H23" s="21" t="n">
        <f aca="false" t="array" ref="H23:H23">MEDIAN(IF(($E$2:$E$1176=1)*($A$2:$A$1176="Norway"),$D$2:$D$1176))</f>
        <v>3.52437038377391</v>
      </c>
      <c r="I23" s="21" t="n">
        <f aca="false" t="array" ref="I23:I23">MEDIAN(IF(($E$2:$E$1176=2)*($A$2:$A$1176="Norway"),$D$2:$D$1176))</f>
        <v>4.37438091090303</v>
      </c>
      <c r="J23" s="21" t="n">
        <f aca="false" t="array" ref="J23:J23">MEDIAN(IF(($E$2:$E$1176=3)*($A$2:$A$1176="Norway"),$D$2:$D$1176))</f>
        <v>10.2012700697625</v>
      </c>
      <c r="K23" s="22"/>
    </row>
    <row r="24" customFormat="false" ht="16.5" hidden="false" customHeight="false" outlineLevel="0" collapsed="false">
      <c r="A24" s="3" t="s">
        <v>5</v>
      </c>
      <c r="B24" s="3" t="n">
        <v>1968</v>
      </c>
      <c r="C24" s="4" t="n">
        <v>39.494266587128</v>
      </c>
      <c r="D24" s="4" t="n">
        <v>5.87889061543532</v>
      </c>
      <c r="E24" s="3" t="n">
        <f aca="false">LOOKUP(C24,{0,30,60,90},{1,2,3,4})</f>
        <v>2</v>
      </c>
      <c r="G24" s="20" t="s">
        <v>20</v>
      </c>
      <c r="H24" s="21" t="n">
        <f aca="false" t="array" ref="H24:H24">MEDIAN(IF(($E$2:$E$1176=1)*($A$2:$A$1176="Portugal"),$D$2:$D$1176))</f>
        <v>4.50883106229303</v>
      </c>
      <c r="I24" s="21" t="n">
        <f aca="false" t="array" ref="I24:I24">MEDIAN(IF(($E$2:$E$1176=2)*($A$2:$A$1176="Portugal"),$D$2:$D$1176))</f>
        <v>3.25356799462169</v>
      </c>
      <c r="J24" s="21" t="n">
        <f aca="false" t="array" ref="J24:J24">MEDIAN(IF(($E$2:$E$1176=3)*($A$2:$A$1176="Portugal"),$D$2:$D$1176))</f>
        <v>2.28088854199129</v>
      </c>
      <c r="K24" s="22"/>
    </row>
    <row r="25" customFormat="false" ht="16.5" hidden="false" customHeight="false" outlineLevel="0" collapsed="false">
      <c r="A25" s="3" t="s">
        <v>5</v>
      </c>
      <c r="B25" s="3" t="n">
        <v>1969</v>
      </c>
      <c r="C25" s="4" t="n">
        <v>36.8007764249162</v>
      </c>
      <c r="D25" s="4" t="n">
        <v>6.0816970936826</v>
      </c>
      <c r="E25" s="3" t="n">
        <f aca="false">LOOKUP(C25,{0,30,60,90},{1,2,3,4})</f>
        <v>2</v>
      </c>
      <c r="G25" s="20" t="s">
        <v>21</v>
      </c>
      <c r="H25" s="21" t="n">
        <f aca="false" t="array" ref="H25:H25">MEDIAN(IF(($E$2:$E$1176=1)*($A$2:$A$1176="Spain"),$D$2:$D$1176))</f>
        <v>1.65248955285577</v>
      </c>
      <c r="I25" s="21" t="n">
        <f aca="false" t="array" ref="I25:I25">MEDIAN(IF(($E$2:$E$1176=2)*($A$2:$A$1176="Spain"),$D$2:$D$1176))</f>
        <v>3.37533277823004</v>
      </c>
      <c r="J25" s="21" t="n">
        <f aca="false" t="array" ref="J25:J25">MEDIAN(IF(($E$2:$E$1176=3)*($A$2:$A$1176="Spain"),$D$2:$D$1176))</f>
        <v>4.15624967234916</v>
      </c>
      <c r="K25" s="22"/>
    </row>
    <row r="26" customFormat="false" ht="16.5" hidden="false" customHeight="false" outlineLevel="0" collapsed="false">
      <c r="A26" s="3" t="s">
        <v>5</v>
      </c>
      <c r="B26" s="3" t="n">
        <v>1970</v>
      </c>
      <c r="C26" s="4" t="n">
        <v>34.9635906262412</v>
      </c>
      <c r="D26" s="4" t="n">
        <v>6.35978702888527</v>
      </c>
      <c r="E26" s="3" t="n">
        <f aca="false">LOOKUP(C26,{0,30,60,90},{1,2,3,4})</f>
        <v>2</v>
      </c>
      <c r="G26" s="20" t="s">
        <v>22</v>
      </c>
      <c r="H26" s="21" t="n">
        <f aca="false" t="array" ref="H26:H26">MEDIAN(IF(($E$2:$E$1176=1)*($A$2:$A$1176="Sweden"),$D$2:$D$1176))</f>
        <v>4.16281063135686</v>
      </c>
      <c r="I26" s="21" t="n">
        <f aca="false" t="array" ref="I26:I26">MEDIAN(IF(($E$2:$E$1176=2)*($A$2:$A$1176="Sweden"),$D$2:$D$1176))</f>
        <v>2.94912600006287</v>
      </c>
      <c r="J26" s="21" t="n">
        <f aca="false" t="array" ref="J26:J26">MEDIAN(IF(($E$2:$E$1176=3)*($A$2:$A$1176="Sweden"),$D$2:$D$1176))</f>
        <v>2.86106747740382</v>
      </c>
      <c r="K26" s="22"/>
    </row>
    <row r="27" customFormat="false" ht="16.5" hidden="false" customHeight="false" outlineLevel="0" collapsed="false">
      <c r="A27" s="3" t="s">
        <v>5</v>
      </c>
      <c r="B27" s="3" t="n">
        <v>1971</v>
      </c>
      <c r="C27" s="4" t="n">
        <v>32.289871721233</v>
      </c>
      <c r="D27" s="4" t="n">
        <v>4.4488240704244</v>
      </c>
      <c r="E27" s="3" t="n">
        <f aca="false">LOOKUP(C27,{0,30,60,90},{1,2,3,4})</f>
        <v>2</v>
      </c>
      <c r="G27" s="20" t="s">
        <v>23</v>
      </c>
      <c r="H27" s="21"/>
      <c r="I27" s="21" t="n">
        <f aca="false" t="array" ref="I27:I27">MEDIAN(IF(($E$2:$E$1176=2)*($A$2:$A$1176="UK"),$D$2:$D$1176))</f>
        <v>2.68007500768717</v>
      </c>
      <c r="J27" s="21" t="n">
        <f aca="false" t="array" ref="J27:J27">MEDIAN(IF(($E$2:$E$1176=3)*($A$2:$A$1176="UK"),$D$2:$D$1176))</f>
        <v>2.23560083863004</v>
      </c>
      <c r="K27" s="22" t="n">
        <f aca="false" t="array" ref="K27:K27">MEDIAN(IF(($E$2:$E$1176=4)*($A$2:$A$1176="UK"),$D$2:$D$1176))</f>
        <v>2.92411005346198</v>
      </c>
    </row>
    <row r="28" customFormat="false" ht="17.25" hidden="false" customHeight="false" outlineLevel="0" collapsed="false">
      <c r="A28" s="3" t="s">
        <v>5</v>
      </c>
      <c r="B28" s="3" t="n">
        <v>1972</v>
      </c>
      <c r="C28" s="4" t="n">
        <v>30.7217442700466</v>
      </c>
      <c r="D28" s="4" t="n">
        <v>2.80580154976351</v>
      </c>
      <c r="E28" s="3" t="n">
        <f aca="false">LOOKUP(C28,{0,30,60,90},{1,2,3,4})</f>
        <v>2</v>
      </c>
      <c r="G28" s="23" t="s">
        <v>24</v>
      </c>
      <c r="H28" s="24"/>
      <c r="I28" s="24" t="n">
        <f aca="false" t="array" ref="I28:I28">MEDIAN(IF(($E$2:$E$1176=2)*($A$2:$A$1176="US"),$D$2:$D$1176))</f>
        <v>3.46312761888077</v>
      </c>
      <c r="J28" s="24" t="n">
        <f aca="false" t="array" ref="J28:J28">MEDIAN(IF(($E$2:$E$1176=3)*($A$2:$A$1176="US"),$D$2:$D$1176))</f>
        <v>3.39359459021098</v>
      </c>
      <c r="K28" s="25" t="n">
        <f aca="false" t="array" ref="K28:K28">MEDIAN(IF(($E$2:$E$1176=4)*($A$2:$A$1176="US"),$D$2:$D$1176))</f>
        <v>-0.705343789458302</v>
      </c>
    </row>
    <row r="29" customFormat="false" ht="17.25" hidden="false" customHeight="false" outlineLevel="0" collapsed="false">
      <c r="A29" s="3" t="s">
        <v>5</v>
      </c>
      <c r="B29" s="3" t="n">
        <v>1973</v>
      </c>
      <c r="C29" s="4" t="n">
        <v>27.3614668002821</v>
      </c>
      <c r="D29" s="4" t="n">
        <v>5.42113023315571</v>
      </c>
      <c r="E29" s="3" t="n">
        <f aca="false">LOOKUP(C29,{0,30,60,90},{1,2,3,4})</f>
        <v>1</v>
      </c>
      <c r="G29" s="26" t="s">
        <v>33</v>
      </c>
      <c r="H29" s="24" t="n">
        <f aca="false">MEDIAN(H14:H28)</f>
        <v>4.16281063135686</v>
      </c>
      <c r="I29" s="24" t="n">
        <f aca="false">MEDIAN(I14:I28)</f>
        <v>2.961</v>
      </c>
      <c r="J29" s="24" t="n">
        <f aca="false">MEDIAN(J14:J28)</f>
        <v>3.09322459948073</v>
      </c>
      <c r="K29" s="16" t="n">
        <f aca="false">MEDIAN(K14:K28)</f>
        <v>1.641</v>
      </c>
    </row>
    <row r="30" customFormat="false" ht="16.5" hidden="false" customHeight="false" outlineLevel="0" collapsed="false">
      <c r="A30" s="3" t="s">
        <v>5</v>
      </c>
      <c r="B30" s="3" t="n">
        <v>1974</v>
      </c>
      <c r="C30" s="4" t="n">
        <v>22.3663943990665</v>
      </c>
      <c r="D30" s="4" t="n">
        <v>2.47919495804172</v>
      </c>
      <c r="E30" s="3" t="n">
        <f aca="false">LOOKUP(C30,{0,30,60,90},{1,2,3,4})</f>
        <v>1</v>
      </c>
    </row>
    <row r="31" customFormat="false" ht="16.5" hidden="false" customHeight="false" outlineLevel="0" collapsed="false">
      <c r="A31" s="3" t="s">
        <v>5</v>
      </c>
      <c r="B31" s="3" t="n">
        <v>1975</v>
      </c>
      <c r="C31" s="4" t="n">
        <v>23.6368473561689</v>
      </c>
      <c r="D31" s="4" t="n">
        <v>2.70746265275843</v>
      </c>
      <c r="E31" s="3" t="n">
        <f aca="false">LOOKUP(C31,{0,30,60,90},{1,2,3,4})</f>
        <v>1</v>
      </c>
    </row>
    <row r="32" customFormat="false" ht="16.5" hidden="false" customHeight="false" outlineLevel="0" collapsed="false">
      <c r="A32" s="3" t="s">
        <v>5</v>
      </c>
      <c r="B32" s="3" t="n">
        <v>1976</v>
      </c>
      <c r="C32" s="4" t="n">
        <v>22.9823490858137</v>
      </c>
      <c r="D32" s="4" t="n">
        <v>4.03105305816383</v>
      </c>
      <c r="E32" s="3" t="n">
        <f aca="false">LOOKUP(C32,{0,30,60,90},{1,2,3,4})</f>
        <v>1</v>
      </c>
    </row>
    <row r="33" customFormat="false" ht="16.5" hidden="false" customHeight="false" outlineLevel="0" collapsed="false">
      <c r="A33" s="3" t="s">
        <v>5</v>
      </c>
      <c r="B33" s="3" t="n">
        <v>1977</v>
      </c>
      <c r="C33" s="4" t="n">
        <v>23.6389103162681</v>
      </c>
      <c r="D33" s="4" t="n">
        <v>1.04675690859559</v>
      </c>
      <c r="E33" s="3" t="n">
        <f aca="false">LOOKUP(C33,{0,30,60,90},{1,2,3,4})</f>
        <v>1</v>
      </c>
    </row>
    <row r="34" customFormat="false" ht="16.5" hidden="false" customHeight="false" outlineLevel="0" collapsed="false">
      <c r="A34" s="3" t="s">
        <v>5</v>
      </c>
      <c r="B34" s="3" t="n">
        <v>1978</v>
      </c>
      <c r="C34" s="4" t="n">
        <v>24.7328917511093</v>
      </c>
      <c r="D34" s="4" t="n">
        <v>2.90108207056801</v>
      </c>
      <c r="E34" s="3" t="n">
        <f aca="false">LOOKUP(C34,{0,30,60,90},{1,2,3,4})</f>
        <v>1</v>
      </c>
      <c r="G34" s="27"/>
    </row>
    <row r="35" customFormat="false" ht="16.5" hidden="false" customHeight="false" outlineLevel="0" collapsed="false">
      <c r="A35" s="3" t="s">
        <v>5</v>
      </c>
      <c r="B35" s="3" t="n">
        <v>1979</v>
      </c>
      <c r="C35" s="4" t="n">
        <v>20.8721951141215</v>
      </c>
      <c r="D35" s="4" t="n">
        <v>5.26597479916813</v>
      </c>
      <c r="E35" s="3" t="n">
        <f aca="false">LOOKUP(C35,{0,30,60,90},{1,2,3,4})</f>
        <v>1</v>
      </c>
    </row>
    <row r="36" customFormat="false" ht="16.5" hidden="false" customHeight="false" outlineLevel="0" collapsed="false">
      <c r="A36" s="3" t="s">
        <v>5</v>
      </c>
      <c r="B36" s="3" t="n">
        <v>1980</v>
      </c>
      <c r="C36" s="4" t="n">
        <v>19.1240875912409</v>
      </c>
      <c r="D36" s="4" t="n">
        <v>1.99840205311963</v>
      </c>
      <c r="E36" s="3" t="n">
        <f aca="false">LOOKUP(C36,{0,30,60,90},{1,2,3,4})</f>
        <v>1</v>
      </c>
    </row>
    <row r="37" customFormat="false" ht="16.5" hidden="false" customHeight="false" outlineLevel="0" collapsed="false">
      <c r="A37" s="3" t="s">
        <v>5</v>
      </c>
      <c r="B37" s="3" t="n">
        <v>1981</v>
      </c>
      <c r="C37" s="4" t="n">
        <v>16.1768449812164</v>
      </c>
      <c r="D37" s="4" t="n">
        <v>4.15575163781792</v>
      </c>
      <c r="E37" s="3" t="n">
        <f aca="false">LOOKUP(C37,{0,30,60,90},{1,2,3,4})</f>
        <v>1</v>
      </c>
    </row>
    <row r="38" customFormat="false" ht="16.5" hidden="false" customHeight="false" outlineLevel="0" collapsed="false">
      <c r="A38" s="3" t="s">
        <v>5</v>
      </c>
      <c r="B38" s="3" t="n">
        <v>1982</v>
      </c>
      <c r="C38" s="4" t="n">
        <v>15.043615122865</v>
      </c>
      <c r="D38" s="4" t="n">
        <v>-0.0097400067530673</v>
      </c>
      <c r="E38" s="3" t="n">
        <f aca="false">LOOKUP(C38,{0,30,60,90},{1,2,3,4})</f>
        <v>1</v>
      </c>
    </row>
    <row r="39" customFormat="false" ht="16.5" hidden="false" customHeight="false" outlineLevel="0" collapsed="false">
      <c r="A39" s="3" t="s">
        <v>5</v>
      </c>
      <c r="B39" s="3" t="n">
        <v>1983</v>
      </c>
      <c r="C39" s="4" t="n">
        <v>17.5796955772545</v>
      </c>
      <c r="D39" s="4" t="n">
        <v>-0.526011598231047</v>
      </c>
      <c r="E39" s="3" t="n">
        <f aca="false">LOOKUP(C39,{0,30,60,90},{1,2,3,4})</f>
        <v>1</v>
      </c>
    </row>
    <row r="40" customFormat="false" ht="16.5" hidden="false" customHeight="false" outlineLevel="0" collapsed="false">
      <c r="A40" s="3" t="s">
        <v>5</v>
      </c>
      <c r="B40" s="3" t="n">
        <v>1984</v>
      </c>
      <c r="C40" s="4" t="n">
        <v>20.062923963846</v>
      </c>
      <c r="D40" s="4" t="n">
        <v>6.41449981176707</v>
      </c>
      <c r="E40" s="3" t="n">
        <f aca="false">LOOKUP(C40,{0,30,60,90},{1,2,3,4})</f>
        <v>1</v>
      </c>
    </row>
    <row r="41" customFormat="false" ht="16.5" hidden="false" customHeight="false" outlineLevel="0" collapsed="false">
      <c r="A41" s="3" t="s">
        <v>5</v>
      </c>
      <c r="B41" s="3" t="n">
        <v>1985</v>
      </c>
      <c r="C41" s="4" t="n">
        <v>21.4240170031881</v>
      </c>
      <c r="D41" s="4" t="n">
        <v>5.71619626431963</v>
      </c>
      <c r="E41" s="3" t="n">
        <f aca="false">LOOKUP(C41,{0,30,60,90},{1,2,3,4})</f>
        <v>1</v>
      </c>
    </row>
    <row r="42" customFormat="false" ht="16.5" hidden="false" customHeight="false" outlineLevel="0" collapsed="false">
      <c r="A42" s="3" t="s">
        <v>5</v>
      </c>
      <c r="B42" s="3" t="n">
        <v>1986</v>
      </c>
      <c r="C42" s="4" t="n">
        <v>21.4917077070434</v>
      </c>
      <c r="D42" s="4" t="n">
        <v>2.11057959212098</v>
      </c>
      <c r="E42" s="3" t="n">
        <f aca="false">LOOKUP(C42,{0,30,60,90},{1,2,3,4})</f>
        <v>1</v>
      </c>
    </row>
    <row r="43" customFormat="false" ht="16.5" hidden="false" customHeight="false" outlineLevel="0" collapsed="false">
      <c r="A43" s="3" t="s">
        <v>5</v>
      </c>
      <c r="B43" s="3" t="n">
        <v>1987</v>
      </c>
      <c r="C43" s="4" t="n">
        <v>19.9939123512373</v>
      </c>
      <c r="D43" s="4" t="n">
        <v>4.39628095885791</v>
      </c>
      <c r="E43" s="3" t="n">
        <f aca="false">LOOKUP(C43,{0,30,60,90},{1,2,3,4})</f>
        <v>1</v>
      </c>
    </row>
    <row r="44" customFormat="false" ht="16.5" hidden="false" customHeight="false" outlineLevel="0" collapsed="false">
      <c r="A44" s="3" t="s">
        <v>5</v>
      </c>
      <c r="B44" s="3" t="n">
        <v>1988</v>
      </c>
      <c r="C44" s="4" t="n">
        <v>16.2935934114077</v>
      </c>
      <c r="D44" s="4" t="n">
        <v>4.03041273124836</v>
      </c>
      <c r="E44" s="3" t="n">
        <f aca="false">LOOKUP(C44,{0,30,60,90},{1,2,3,4})</f>
        <v>1</v>
      </c>
    </row>
    <row r="45" customFormat="false" ht="14.4" hidden="false" customHeight="false" outlineLevel="0" collapsed="false">
      <c r="A45" s="3" t="s">
        <v>5</v>
      </c>
      <c r="B45" s="3" t="n">
        <v>1989</v>
      </c>
      <c r="C45" s="4" t="n">
        <v>12.4983297658004</v>
      </c>
      <c r="D45" s="4" t="n">
        <v>4.57494906645084</v>
      </c>
      <c r="E45" s="3" t="n">
        <f aca="false">LOOKUP(C45,{0,30,60,90},{1,2,3,4})</f>
        <v>1</v>
      </c>
    </row>
    <row r="46" customFormat="false" ht="14.4" hidden="false" customHeight="false" outlineLevel="0" collapsed="false">
      <c r="A46" s="3" t="s">
        <v>5</v>
      </c>
      <c r="B46" s="3" t="n">
        <v>1990</v>
      </c>
      <c r="C46" s="4" t="n">
        <v>10.3312013888377</v>
      </c>
      <c r="D46" s="4" t="n">
        <v>1.60443952202081</v>
      </c>
      <c r="E46" s="3" t="n">
        <f aca="false">LOOKUP(C46,{0,30,60,90},{1,2,3,4})</f>
        <v>1</v>
      </c>
    </row>
    <row r="47" customFormat="false" ht="14.4" hidden="false" customHeight="false" outlineLevel="0" collapsed="false">
      <c r="A47" s="3" t="s">
        <v>5</v>
      </c>
      <c r="B47" s="3" t="n">
        <v>1991</v>
      </c>
      <c r="C47" s="4" t="n">
        <v>9.30832139271476</v>
      </c>
      <c r="D47" s="4" t="n">
        <v>-1.25011696760859</v>
      </c>
      <c r="E47" s="3" t="n">
        <f aca="false">LOOKUP(C47,{0,30,60,90},{1,2,3,4})</f>
        <v>1</v>
      </c>
    </row>
    <row r="48" customFormat="false" ht="14.4" hidden="false" customHeight="false" outlineLevel="0" collapsed="false">
      <c r="A48" s="3" t="s">
        <v>5</v>
      </c>
      <c r="B48" s="3" t="n">
        <v>1992</v>
      </c>
      <c r="C48" s="4" t="n">
        <v>10.8657169152173</v>
      </c>
      <c r="D48" s="4" t="n">
        <v>2.11228737481879</v>
      </c>
      <c r="E48" s="3" t="n">
        <f aca="false">LOOKUP(C48,{0,30,60,90},{1,2,3,4})</f>
        <v>1</v>
      </c>
    </row>
    <row r="49" customFormat="false" ht="14.4" hidden="false" customHeight="false" outlineLevel="0" collapsed="false">
      <c r="A49" s="3" t="s">
        <v>5</v>
      </c>
      <c r="B49" s="3" t="n">
        <v>1993</v>
      </c>
      <c r="C49" s="4" t="n">
        <v>13.8149624320372</v>
      </c>
      <c r="D49" s="4" t="n">
        <v>3.89721181178508</v>
      </c>
      <c r="E49" s="3" t="n">
        <f aca="false">LOOKUP(C49,{0,30,60,90},{1,2,3,4})</f>
        <v>1</v>
      </c>
    </row>
    <row r="50" customFormat="false" ht="14.4" hidden="false" customHeight="false" outlineLevel="0" collapsed="false">
      <c r="A50" s="3" t="s">
        <v>5</v>
      </c>
      <c r="B50" s="3" t="n">
        <v>1994</v>
      </c>
      <c r="C50" s="4" t="n">
        <v>15.9184748817064</v>
      </c>
      <c r="D50" s="4" t="n">
        <v>5.01353866982568</v>
      </c>
      <c r="E50" s="3" t="n">
        <f aca="false">LOOKUP(C50,{0,30,60,90},{1,2,3,4})</f>
        <v>1</v>
      </c>
    </row>
    <row r="51" customFormat="false" ht="14.4" hidden="false" customHeight="false" outlineLevel="0" collapsed="false">
      <c r="A51" s="3" t="s">
        <v>5</v>
      </c>
      <c r="B51" s="3" t="n">
        <v>1995</v>
      </c>
      <c r="C51" s="4" t="n">
        <v>18.3834558684011</v>
      </c>
      <c r="D51" s="4" t="n">
        <v>3.48883188817115</v>
      </c>
      <c r="E51" s="3" t="n">
        <f aca="false">LOOKUP(C51,{0,30,60,90},{1,2,3,4})</f>
        <v>1</v>
      </c>
    </row>
    <row r="52" customFormat="false" ht="14.4" hidden="false" customHeight="false" outlineLevel="0" collapsed="false">
      <c r="A52" s="3" t="s">
        <v>5</v>
      </c>
      <c r="B52" s="3" t="n">
        <v>1996</v>
      </c>
      <c r="C52" s="4" t="n">
        <v>17.775323368892</v>
      </c>
      <c r="D52" s="4" t="n">
        <v>4.28160704089695</v>
      </c>
      <c r="E52" s="3" t="n">
        <f aca="false">LOOKUP(C52,{0,30,60,90},{1,2,3,4})</f>
        <v>1</v>
      </c>
    </row>
    <row r="53" customFormat="false" ht="14.4" hidden="false" customHeight="false" outlineLevel="0" collapsed="false">
      <c r="A53" s="3" t="s">
        <v>5</v>
      </c>
      <c r="B53" s="3" t="n">
        <v>1997</v>
      </c>
      <c r="C53" s="4" t="n">
        <v>17.4123245735034</v>
      </c>
      <c r="D53" s="4" t="n">
        <v>3.99699685997652</v>
      </c>
      <c r="E53" s="3" t="n">
        <f aca="false">LOOKUP(C53,{0,30,60,90},{1,2,3,4})</f>
        <v>1</v>
      </c>
    </row>
    <row r="54" customFormat="false" ht="14.4" hidden="false" customHeight="false" outlineLevel="0" collapsed="false">
      <c r="A54" s="3" t="s">
        <v>5</v>
      </c>
      <c r="B54" s="3" t="n">
        <v>1998</v>
      </c>
      <c r="C54" s="4" t="n">
        <v>14.5861376950489</v>
      </c>
      <c r="D54" s="4" t="n">
        <v>5.05137931080328</v>
      </c>
      <c r="E54" s="3" t="n">
        <f aca="false">LOOKUP(C54,{0,30,60,90},{1,2,3,4})</f>
        <v>1</v>
      </c>
    </row>
    <row r="55" customFormat="false" ht="14.4" hidden="false" customHeight="false" outlineLevel="0" collapsed="false">
      <c r="A55" s="3" t="s">
        <v>5</v>
      </c>
      <c r="B55" s="3" t="n">
        <v>1999</v>
      </c>
      <c r="C55" s="4" t="n">
        <v>13.2160492638041</v>
      </c>
      <c r="D55" s="4" t="n">
        <v>4.40172373425132</v>
      </c>
      <c r="E55" s="3" t="n">
        <f aca="false">LOOKUP(C55,{0,30,60,90},{1,2,3,4})</f>
        <v>1</v>
      </c>
    </row>
    <row r="56" customFormat="false" ht="14.4" hidden="false" customHeight="false" outlineLevel="0" collapsed="false">
      <c r="A56" s="3" t="s">
        <v>5</v>
      </c>
      <c r="B56" s="3" t="n">
        <v>2000</v>
      </c>
      <c r="C56" s="4" t="n">
        <v>11.1060178708496</v>
      </c>
      <c r="D56" s="4" t="n">
        <v>3.42612964814983</v>
      </c>
      <c r="E56" s="3" t="n">
        <f aca="false">LOOKUP(C56,{0,30,60,90},{1,2,3,4})</f>
        <v>1</v>
      </c>
    </row>
    <row r="57" customFormat="false" ht="14.4" hidden="false" customHeight="false" outlineLevel="0" collapsed="false">
      <c r="A57" s="3" t="s">
        <v>5</v>
      </c>
      <c r="B57" s="3" t="n">
        <v>2001</v>
      </c>
      <c r="C57" s="4" t="n">
        <v>9.23978259677442</v>
      </c>
      <c r="D57" s="4" t="n">
        <v>2.08934021575549</v>
      </c>
      <c r="E57" s="3" t="n">
        <f aca="false">LOOKUP(C57,{0,30,60,90},{1,2,3,4})</f>
        <v>1</v>
      </c>
    </row>
    <row r="58" customFormat="false" ht="14.4" hidden="false" customHeight="false" outlineLevel="0" collapsed="false">
      <c r="A58" s="3" t="s">
        <v>5</v>
      </c>
      <c r="B58" s="3" t="n">
        <v>2002</v>
      </c>
      <c r="C58" s="4" t="n">
        <v>8.22777792501693</v>
      </c>
      <c r="D58" s="4" t="n">
        <v>4.24734849267636</v>
      </c>
      <c r="E58" s="3" t="n">
        <f aca="false">LOOKUP(C58,{0,30,60,90},{1,2,3,4})</f>
        <v>1</v>
      </c>
    </row>
    <row r="59" customFormat="false" ht="14.4" hidden="false" customHeight="false" outlineLevel="0" collapsed="false">
      <c r="A59" s="3" t="s">
        <v>5</v>
      </c>
      <c r="B59" s="3" t="n">
        <v>2003</v>
      </c>
      <c r="C59" s="4" t="n">
        <v>7.0313350387233</v>
      </c>
      <c r="D59" s="4" t="n">
        <v>2.96593976491422</v>
      </c>
      <c r="E59" s="3" t="n">
        <f aca="false">LOOKUP(C59,{0,30,60,90},{1,2,3,4})</f>
        <v>1</v>
      </c>
    </row>
    <row r="60" customFormat="false" ht="14.4" hidden="false" customHeight="false" outlineLevel="0" collapsed="false">
      <c r="A60" s="3" t="s">
        <v>5</v>
      </c>
      <c r="B60" s="3" t="n">
        <v>2004</v>
      </c>
      <c r="C60" s="4" t="n">
        <v>6.27135095137178</v>
      </c>
      <c r="D60" s="4" t="n">
        <v>3.84227864889726</v>
      </c>
      <c r="E60" s="3" t="n">
        <f aca="false">LOOKUP(C60,{0,30,60,90},{1,2,3,4})</f>
        <v>1</v>
      </c>
    </row>
    <row r="61" customFormat="false" ht="14.4" hidden="false" customHeight="false" outlineLevel="0" collapsed="false">
      <c r="A61" s="3" t="s">
        <v>5</v>
      </c>
      <c r="B61" s="3" t="n">
        <v>2005</v>
      </c>
      <c r="C61" s="4" t="n">
        <v>5.89201334254395</v>
      </c>
      <c r="D61" s="4" t="n">
        <v>2.75919465465262</v>
      </c>
      <c r="E61" s="3" t="n">
        <f aca="false">LOOKUP(C61,{0,30,60,90},{1,2,3,4})</f>
        <v>1</v>
      </c>
    </row>
    <row r="62" customFormat="false" ht="14.4" hidden="false" customHeight="false" outlineLevel="0" collapsed="false">
      <c r="A62" s="3" t="s">
        <v>5</v>
      </c>
      <c r="B62" s="3" t="n">
        <v>2006</v>
      </c>
      <c r="C62" s="4" t="n">
        <v>5.39256636274764</v>
      </c>
      <c r="D62" s="4" t="n">
        <v>2.84037203390766</v>
      </c>
      <c r="E62" s="3" t="n">
        <f aca="false">LOOKUP(C62,{0,30,60,90},{1,2,3,4})</f>
        <v>1</v>
      </c>
    </row>
    <row r="63" customFormat="false" ht="14.4" hidden="false" customHeight="false" outlineLevel="0" collapsed="false">
      <c r="A63" s="3" t="s">
        <v>5</v>
      </c>
      <c r="B63" s="3" t="n">
        <v>2007</v>
      </c>
      <c r="C63" s="4" t="n">
        <v>4.90543010344605</v>
      </c>
      <c r="D63" s="4" t="n">
        <v>4.04878029762532</v>
      </c>
      <c r="E63" s="3" t="n">
        <f aca="false">LOOKUP(C63,{0,30,60,90},{1,2,3,4})</f>
        <v>1</v>
      </c>
    </row>
    <row r="64" customFormat="false" ht="14.4" hidden="false" customHeight="false" outlineLevel="0" collapsed="false">
      <c r="A64" s="3" t="s">
        <v>5</v>
      </c>
      <c r="B64" s="3" t="n">
        <v>2008</v>
      </c>
      <c r="C64" s="4" t="n">
        <v>4.67788706633923</v>
      </c>
      <c r="D64" s="4" t="n">
        <v>2.35422396414895</v>
      </c>
      <c r="E64" s="3" t="n">
        <f aca="false">LOOKUP(C64,{0,30,60,90},{1,2,3,4})</f>
        <v>1</v>
      </c>
    </row>
    <row r="65" customFormat="false" ht="14.4" hidden="false" customHeight="false" outlineLevel="0" collapsed="false">
      <c r="A65" s="3" t="s">
        <v>5</v>
      </c>
      <c r="B65" s="3" t="n">
        <v>2009</v>
      </c>
      <c r="C65" s="4" t="n">
        <v>8.41826984160015</v>
      </c>
      <c r="D65" s="4" t="n">
        <v>0.732249739168633</v>
      </c>
      <c r="E65" s="3" t="n">
        <f aca="false">LOOKUP(C65,{0,30,60,90},{1,2,3,4})</f>
        <v>1</v>
      </c>
    </row>
    <row r="66" customFormat="false" ht="14.4" hidden="false" customHeight="false" outlineLevel="0" collapsed="false">
      <c r="A66" s="3" t="s">
        <v>6</v>
      </c>
      <c r="B66" s="3" t="n">
        <v>1948</v>
      </c>
      <c r="C66" s="4" t="n">
        <v>35.2022832901837</v>
      </c>
      <c r="D66" s="4" t="n">
        <v>27.3291925465839</v>
      </c>
      <c r="E66" s="3" t="n">
        <f aca="false">LOOKUP(C66,{0,30,60,90},{1,2,3,4})</f>
        <v>2</v>
      </c>
    </row>
    <row r="67" customFormat="false" ht="14.4" hidden="false" customHeight="false" outlineLevel="0" collapsed="false">
      <c r="A67" s="3" t="s">
        <v>6</v>
      </c>
      <c r="B67" s="3" t="n">
        <v>1949</v>
      </c>
      <c r="C67" s="4" t="n">
        <v>26.4481413713405</v>
      </c>
      <c r="D67" s="4" t="n">
        <v>18.9024390243902</v>
      </c>
      <c r="E67" s="3" t="n">
        <f aca="false">LOOKUP(C67,{0,30,60,90},{1,2,3,4})</f>
        <v>1</v>
      </c>
    </row>
    <row r="68" customFormat="false" ht="14.4" hidden="false" customHeight="false" outlineLevel="0" collapsed="false">
      <c r="A68" s="3" t="s">
        <v>6</v>
      </c>
      <c r="B68" s="3" t="n">
        <v>1950</v>
      </c>
      <c r="C68" s="4" t="n">
        <v>22.1443982123594</v>
      </c>
      <c r="D68" s="4" t="n">
        <v>12.4089618396898</v>
      </c>
      <c r="E68" s="3" t="n">
        <f aca="false">LOOKUP(C68,{0,30,60,90},{1,2,3,4})</f>
        <v>1</v>
      </c>
    </row>
    <row r="69" customFormat="false" ht="14.4" hidden="false" customHeight="false" outlineLevel="0" collapsed="false">
      <c r="A69" s="3" t="s">
        <v>6</v>
      </c>
      <c r="B69" s="3" t="n">
        <v>1951</v>
      </c>
      <c r="C69" s="4" t="n">
        <v>15.2643312101911</v>
      </c>
      <c r="D69" s="4" t="n">
        <v>6.83993463543693</v>
      </c>
      <c r="E69" s="3" t="n">
        <f aca="false">LOOKUP(C69,{0,30,60,90},{1,2,3,4})</f>
        <v>1</v>
      </c>
    </row>
    <row r="70" customFormat="false" ht="14.4" hidden="false" customHeight="false" outlineLevel="0" collapsed="false">
      <c r="A70" s="3" t="s">
        <v>6</v>
      </c>
      <c r="B70" s="3" t="n">
        <v>1952</v>
      </c>
      <c r="C70" s="4" t="n">
        <v>13.5804012249234</v>
      </c>
      <c r="D70" s="4" t="n">
        <v>0.0873998543335697</v>
      </c>
      <c r="E70" s="3" t="n">
        <f aca="false">LOOKUP(C70,{0,30,60,90},{1,2,3,4})</f>
        <v>1</v>
      </c>
    </row>
    <row r="71" customFormat="false" ht="14.4" hidden="false" customHeight="false" outlineLevel="0" collapsed="false">
      <c r="A71" s="3" t="s">
        <v>6</v>
      </c>
      <c r="B71" s="3" t="n">
        <v>1953</v>
      </c>
      <c r="C71" s="4" t="n">
        <v>16.5658058965379</v>
      </c>
      <c r="D71" s="4" t="n">
        <v>4.35162276233445</v>
      </c>
      <c r="E71" s="3" t="n">
        <f aca="false">LOOKUP(C71,{0,30,60,90},{1,2,3,4})</f>
        <v>1</v>
      </c>
    </row>
    <row r="72" customFormat="false" ht="14.4" hidden="false" customHeight="false" outlineLevel="0" collapsed="false">
      <c r="A72" s="3" t="s">
        <v>6</v>
      </c>
      <c r="B72" s="3" t="n">
        <v>1954</v>
      </c>
      <c r="C72" s="4" t="n">
        <v>14.268099837593</v>
      </c>
      <c r="D72" s="4" t="n">
        <v>10.2196652719665</v>
      </c>
      <c r="E72" s="3" t="n">
        <f aca="false">LOOKUP(C72,{0,30,60,90},{1,2,3,4})</f>
        <v>1</v>
      </c>
    </row>
    <row r="73" customFormat="false" ht="14.4" hidden="false" customHeight="false" outlineLevel="0" collapsed="false">
      <c r="A73" s="3" t="s">
        <v>6</v>
      </c>
      <c r="B73" s="3" t="n">
        <v>1955</v>
      </c>
      <c r="C73" s="4" t="n">
        <v>11.8947319303812</v>
      </c>
      <c r="D73" s="4" t="n">
        <v>11.0531144221948</v>
      </c>
      <c r="E73" s="3" t="n">
        <f aca="false">LOOKUP(C73,{0,30,60,90},{1,2,3,4})</f>
        <v>1</v>
      </c>
    </row>
    <row r="74" customFormat="false" ht="14.4" hidden="false" customHeight="false" outlineLevel="0" collapsed="false">
      <c r="A74" s="3" t="s">
        <v>6</v>
      </c>
      <c r="B74" s="3" t="n">
        <v>1956</v>
      </c>
      <c r="C74" s="4" t="n">
        <v>10.9238191123416</v>
      </c>
      <c r="D74" s="4" t="n">
        <v>6.87936191425722</v>
      </c>
      <c r="E74" s="3" t="n">
        <f aca="false">LOOKUP(C74,{0,30,60,90},{1,2,3,4})</f>
        <v>1</v>
      </c>
    </row>
    <row r="75" customFormat="false" ht="14.4" hidden="false" customHeight="false" outlineLevel="0" collapsed="false">
      <c r="A75" s="3" t="s">
        <v>6</v>
      </c>
      <c r="B75" s="3" t="n">
        <v>1957</v>
      </c>
      <c r="C75" s="4" t="n">
        <v>8.30426907365725</v>
      </c>
      <c r="D75" s="4" t="n">
        <v>6.12473347547975</v>
      </c>
      <c r="E75" s="3" t="n">
        <f aca="false">LOOKUP(C75,{0,30,60,90},{1,2,3,4})</f>
        <v>1</v>
      </c>
    </row>
    <row r="76" customFormat="false" ht="14.4" hidden="false" customHeight="false" outlineLevel="0" collapsed="false">
      <c r="A76" s="3" t="s">
        <v>6</v>
      </c>
      <c r="B76" s="3" t="n">
        <v>1958</v>
      </c>
      <c r="C76" s="4" t="n">
        <v>11.5927580736709</v>
      </c>
      <c r="D76" s="4" t="n">
        <v>3.65161484755638</v>
      </c>
      <c r="E76" s="3" t="n">
        <f aca="false">LOOKUP(C76,{0,30,60,90},{1,2,3,4})</f>
        <v>1</v>
      </c>
    </row>
    <row r="77" customFormat="false" ht="14.4" hidden="false" customHeight="false" outlineLevel="0" collapsed="false">
      <c r="A77" s="3" t="s">
        <v>6</v>
      </c>
      <c r="B77" s="3" t="n">
        <v>1959</v>
      </c>
      <c r="C77" s="4" t="n">
        <v>13.5199043225696</v>
      </c>
      <c r="D77" s="4" t="n">
        <v>2.84212056600117</v>
      </c>
      <c r="E77" s="3" t="n">
        <f aca="false">LOOKUP(C77,{0,30,60,90},{1,2,3,4})</f>
        <v>1</v>
      </c>
    </row>
    <row r="78" customFormat="false" ht="14.4" hidden="false" customHeight="false" outlineLevel="0" collapsed="false">
      <c r="A78" s="3" t="s">
        <v>6</v>
      </c>
      <c r="B78" s="3" t="n">
        <v>1960</v>
      </c>
      <c r="C78" s="4" t="n">
        <v>13.5685102264583</v>
      </c>
      <c r="D78" s="4" t="n">
        <v>8.23182942631642</v>
      </c>
      <c r="E78" s="3" t="n">
        <f aca="false">LOOKUP(C78,{0,30,60,90},{1,2,3,4})</f>
        <v>1</v>
      </c>
    </row>
    <row r="79" customFormat="false" ht="14.4" hidden="false" customHeight="false" outlineLevel="0" collapsed="false">
      <c r="A79" s="3" t="s">
        <v>6</v>
      </c>
      <c r="B79" s="3" t="n">
        <v>1961</v>
      </c>
      <c r="C79" s="4" t="n">
        <v>12.3920535956318</v>
      </c>
      <c r="D79" s="4" t="n">
        <v>5.30921439299941</v>
      </c>
      <c r="E79" s="3" t="n">
        <f aca="false">LOOKUP(C79,{0,30,60,90},{1,2,3,4})</f>
        <v>1</v>
      </c>
    </row>
    <row r="80" customFormat="false" ht="14.4" hidden="false" customHeight="false" outlineLevel="0" collapsed="false">
      <c r="A80" s="3" t="s">
        <v>6</v>
      </c>
      <c r="B80" s="3" t="n">
        <v>1962</v>
      </c>
      <c r="C80" s="4" t="n">
        <v>11.9662696452802</v>
      </c>
      <c r="D80" s="4" t="n">
        <v>2.42258878002397</v>
      </c>
      <c r="E80" s="3" t="n">
        <f aca="false">LOOKUP(C80,{0,30,60,90},{1,2,3,4})</f>
        <v>1</v>
      </c>
    </row>
    <row r="81" customFormat="false" ht="14.4" hidden="false" customHeight="false" outlineLevel="0" collapsed="false">
      <c r="A81" s="3" t="s">
        <v>6</v>
      </c>
      <c r="B81" s="3" t="n">
        <v>1963</v>
      </c>
      <c r="C81" s="4" t="n">
        <v>12.0886170587356</v>
      </c>
      <c r="D81" s="4" t="n">
        <v>4.07063572149344</v>
      </c>
      <c r="E81" s="3" t="n">
        <f aca="false">LOOKUP(C81,{0,30,60,90},{1,2,3,4})</f>
        <v>1</v>
      </c>
    </row>
    <row r="82" customFormat="false" ht="14.4" hidden="false" customHeight="false" outlineLevel="0" collapsed="false">
      <c r="A82" s="3" t="s">
        <v>6</v>
      </c>
      <c r="B82" s="3" t="n">
        <v>1964</v>
      </c>
      <c r="C82" s="4" t="n">
        <v>12.0436604189636</v>
      </c>
      <c r="D82" s="4" t="n">
        <v>6.00190044020401</v>
      </c>
      <c r="E82" s="3" t="n">
        <f aca="false">LOOKUP(C82,{0,30,60,90},{1,2,3,4})</f>
        <v>1</v>
      </c>
    </row>
    <row r="83" customFormat="false" ht="14.4" hidden="false" customHeight="false" outlineLevel="0" collapsed="false">
      <c r="A83" s="3" t="s">
        <v>6</v>
      </c>
      <c r="B83" s="3" t="n">
        <v>1965</v>
      </c>
      <c r="C83" s="4" t="n">
        <v>11.4713995943205</v>
      </c>
      <c r="D83" s="4" t="n">
        <v>2.87585525593648</v>
      </c>
      <c r="E83" s="3" t="n">
        <f aca="false">LOOKUP(C83,{0,30,60,90},{1,2,3,4})</f>
        <v>1</v>
      </c>
    </row>
    <row r="84" customFormat="false" ht="14.4" hidden="false" customHeight="false" outlineLevel="0" collapsed="false">
      <c r="A84" s="3" t="s">
        <v>6</v>
      </c>
      <c r="B84" s="3" t="n">
        <v>1966</v>
      </c>
      <c r="C84" s="4" t="n">
        <v>10.9782892041858</v>
      </c>
      <c r="D84" s="4" t="n">
        <v>5.62826759611623</v>
      </c>
      <c r="E84" s="3" t="n">
        <f aca="false">LOOKUP(C84,{0,30,60,90},{1,2,3,4})</f>
        <v>1</v>
      </c>
    </row>
    <row r="85" customFormat="false" ht="14.4" hidden="false" customHeight="false" outlineLevel="0" collapsed="false">
      <c r="A85" s="3" t="s">
        <v>6</v>
      </c>
      <c r="B85" s="3" t="n">
        <v>1967</v>
      </c>
      <c r="C85" s="4" t="n">
        <v>12.1070690802143</v>
      </c>
      <c r="D85" s="4" t="n">
        <v>3.04045522651897</v>
      </c>
      <c r="E85" s="3" t="n">
        <f aca="false">LOOKUP(C85,{0,30,60,90},{1,2,3,4})</f>
        <v>1</v>
      </c>
    </row>
    <row r="86" customFormat="false" ht="14.4" hidden="false" customHeight="false" outlineLevel="0" collapsed="false">
      <c r="A86" s="3" t="s">
        <v>6</v>
      </c>
      <c r="B86" s="3" t="n">
        <v>1968</v>
      </c>
      <c r="C86" s="4" t="n">
        <v>12.9842914874202</v>
      </c>
      <c r="D86" s="4" t="n">
        <v>4.44408136590149</v>
      </c>
      <c r="E86" s="3" t="n">
        <f aca="false">LOOKUP(C86,{0,30,60,90},{1,2,3,4})</f>
        <v>1</v>
      </c>
    </row>
    <row r="87" customFormat="false" ht="14.4" hidden="false" customHeight="false" outlineLevel="0" collapsed="false">
      <c r="A87" s="3" t="s">
        <v>6</v>
      </c>
      <c r="B87" s="3" t="n">
        <v>1969</v>
      </c>
      <c r="C87" s="4" t="n">
        <v>13.0161194029851</v>
      </c>
      <c r="D87" s="4" t="n">
        <v>6.28861947594839</v>
      </c>
      <c r="E87" s="3" t="n">
        <f aca="false">LOOKUP(C87,{0,30,60,90},{1,2,3,4})</f>
        <v>1</v>
      </c>
    </row>
    <row r="88" customFormat="false" ht="14.4" hidden="false" customHeight="false" outlineLevel="0" collapsed="false">
      <c r="A88" s="3" t="s">
        <v>6</v>
      </c>
      <c r="B88" s="3" t="n">
        <v>1970</v>
      </c>
      <c r="C88" s="4" t="n">
        <v>10.58343806534</v>
      </c>
      <c r="D88" s="4" t="n">
        <v>7.12340863934065</v>
      </c>
      <c r="E88" s="3" t="n">
        <f aca="false">LOOKUP(C88,{0,30,60,90},{1,2,3,4})</f>
        <v>1</v>
      </c>
    </row>
    <row r="89" customFormat="false" ht="14.4" hidden="false" customHeight="false" outlineLevel="0" collapsed="false">
      <c r="A89" s="3" t="s">
        <v>6</v>
      </c>
      <c r="B89" s="3" t="n">
        <v>1971</v>
      </c>
      <c r="C89" s="4" t="n">
        <v>9.27693842047567</v>
      </c>
      <c r="D89" s="4" t="n">
        <v>5.11231709830322</v>
      </c>
      <c r="E89" s="3" t="n">
        <f aca="false">LOOKUP(C89,{0,30,60,90},{1,2,3,4})</f>
        <v>1</v>
      </c>
    </row>
    <row r="90" customFormat="false" ht="14.4" hidden="false" customHeight="false" outlineLevel="0" collapsed="false">
      <c r="A90" s="3" t="s">
        <v>6</v>
      </c>
      <c r="B90" s="3" t="n">
        <v>1972</v>
      </c>
      <c r="C90" s="4" t="n">
        <v>8.93824105932645</v>
      </c>
      <c r="D90" s="4" t="n">
        <v>6.20866337280737</v>
      </c>
      <c r="E90" s="3" t="n">
        <f aca="false">LOOKUP(C90,{0,30,60,90},{1,2,3,4})</f>
        <v>1</v>
      </c>
    </row>
    <row r="91" customFormat="false" ht="14.4" hidden="false" customHeight="false" outlineLevel="0" collapsed="false">
      <c r="A91" s="3" t="s">
        <v>6</v>
      </c>
      <c r="B91" s="3" t="n">
        <v>1973</v>
      </c>
      <c r="C91" s="4" t="n">
        <v>9.18619339405649</v>
      </c>
      <c r="D91" s="4" t="n">
        <v>4.88702372747858</v>
      </c>
      <c r="E91" s="3" t="n">
        <f aca="false">LOOKUP(C91,{0,30,60,90},{1,2,3,4})</f>
        <v>1</v>
      </c>
    </row>
    <row r="92" customFormat="false" ht="14.4" hidden="false" customHeight="false" outlineLevel="0" collapsed="false">
      <c r="A92" s="3" t="s">
        <v>6</v>
      </c>
      <c r="B92" s="3" t="n">
        <v>1974</v>
      </c>
      <c r="C92" s="4" t="n">
        <v>8.87589068335031</v>
      </c>
      <c r="D92" s="4" t="n">
        <v>3.94358595280839</v>
      </c>
      <c r="E92" s="3" t="n">
        <f aca="false">LOOKUP(C92,{0,30,60,90},{1,2,3,4})</f>
        <v>1</v>
      </c>
    </row>
    <row r="93" customFormat="false" ht="14.4" hidden="false" customHeight="false" outlineLevel="0" collapsed="false">
      <c r="A93" s="3" t="s">
        <v>6</v>
      </c>
      <c r="B93" s="3" t="n">
        <v>1975</v>
      </c>
      <c r="C93" s="4" t="n">
        <v>12.7993524050479</v>
      </c>
      <c r="D93" s="4" t="n">
        <v>-0.362351560030705</v>
      </c>
      <c r="E93" s="3" t="n">
        <f aca="false">LOOKUP(C93,{0,30,60,90},{1,2,3,4})</f>
        <v>1</v>
      </c>
    </row>
    <row r="94" customFormat="false" ht="14.4" hidden="false" customHeight="false" outlineLevel="0" collapsed="false">
      <c r="A94" s="3" t="s">
        <v>6</v>
      </c>
      <c r="B94" s="3" t="n">
        <v>1976</v>
      </c>
      <c r="C94" s="4" t="n">
        <v>15.181059141509</v>
      </c>
      <c r="D94" s="4" t="n">
        <v>4.57702199009822</v>
      </c>
      <c r="E94" s="3" t="n">
        <f aca="false">LOOKUP(C94,{0,30,60,90},{1,2,3,4})</f>
        <v>1</v>
      </c>
    </row>
    <row r="95" customFormat="false" ht="14.4" hidden="false" customHeight="false" outlineLevel="0" collapsed="false">
      <c r="A95" s="3" t="s">
        <v>6</v>
      </c>
      <c r="B95" s="3" t="n">
        <v>1977</v>
      </c>
      <c r="C95" s="4" t="n">
        <v>16.4255142061757</v>
      </c>
      <c r="D95" s="4" t="n">
        <v>4.67678507588807</v>
      </c>
      <c r="E95" s="3" t="n">
        <f aca="false">LOOKUP(C95,{0,30,60,90},{1,2,3,4})</f>
        <v>1</v>
      </c>
    </row>
    <row r="96" customFormat="false" ht="14.4" hidden="false" customHeight="false" outlineLevel="0" collapsed="false">
      <c r="A96" s="3" t="s">
        <v>6</v>
      </c>
      <c r="B96" s="3" t="n">
        <v>1978</v>
      </c>
      <c r="C96" s="4" t="n">
        <v>18.8560477240556</v>
      </c>
      <c r="D96" s="4" t="n">
        <v>-0.363263785394929</v>
      </c>
      <c r="E96" s="3" t="n">
        <f aca="false">LOOKUP(C96,{0,30,60,90},{1,2,3,4})</f>
        <v>1</v>
      </c>
    </row>
    <row r="97" customFormat="false" ht="14.4" hidden="false" customHeight="false" outlineLevel="0" collapsed="false">
      <c r="A97" s="3" t="s">
        <v>6</v>
      </c>
      <c r="B97" s="3" t="n">
        <v>1979</v>
      </c>
      <c r="C97" s="4" t="n">
        <v>23.5881780132418</v>
      </c>
      <c r="D97" s="4" t="n">
        <v>5.45531976774381</v>
      </c>
      <c r="E97" s="3" t="n">
        <f aca="false">LOOKUP(C97,{0,30,60,90},{1,2,3,4})</f>
        <v>1</v>
      </c>
    </row>
    <row r="98" customFormat="false" ht="14.4" hidden="false" customHeight="false" outlineLevel="0" collapsed="false">
      <c r="A98" s="3" t="s">
        <v>6</v>
      </c>
      <c r="B98" s="3" t="n">
        <v>1980</v>
      </c>
      <c r="C98" s="4" t="n">
        <v>25.2011471361428</v>
      </c>
      <c r="D98" s="4" t="n">
        <v>2.314</v>
      </c>
      <c r="E98" s="3" t="n">
        <f aca="false">LOOKUP(C98,{0,30,60,90},{1,2,3,4})</f>
        <v>1</v>
      </c>
    </row>
    <row r="99" customFormat="false" ht="14.4" hidden="false" customHeight="false" outlineLevel="0" collapsed="false">
      <c r="A99" s="3" t="s">
        <v>6</v>
      </c>
      <c r="B99" s="3" t="n">
        <v>1981</v>
      </c>
      <c r="C99" s="4" t="n">
        <v>26.7622848590671</v>
      </c>
      <c r="D99" s="4" t="n">
        <v>-0.099</v>
      </c>
      <c r="E99" s="3" t="n">
        <f aca="false">LOOKUP(C99,{0,30,60,90},{1,2,3,4})</f>
        <v>1</v>
      </c>
    </row>
    <row r="100" customFormat="false" ht="14.4" hidden="false" customHeight="false" outlineLevel="0" collapsed="false">
      <c r="A100" s="3" t="s">
        <v>6</v>
      </c>
      <c r="B100" s="3" t="n">
        <v>1982</v>
      </c>
      <c r="C100" s="4" t="n">
        <v>28.8423107310499</v>
      </c>
      <c r="D100" s="4" t="n">
        <v>1.908</v>
      </c>
      <c r="E100" s="3" t="n">
        <f aca="false">LOOKUP(C100,{0,30,60,90},{1,2,3,4})</f>
        <v>1</v>
      </c>
    </row>
    <row r="101" customFormat="false" ht="14.4" hidden="false" customHeight="false" outlineLevel="0" collapsed="false">
      <c r="A101" s="3" t="s">
        <v>6</v>
      </c>
      <c r="B101" s="3" t="n">
        <v>1983</v>
      </c>
      <c r="C101" s="4" t="n">
        <v>32.9775287024216</v>
      </c>
      <c r="D101" s="4" t="n">
        <v>2.804</v>
      </c>
      <c r="E101" s="3" t="n">
        <f aca="false">LOOKUP(C101,{0,30,60,90},{1,2,3,4})</f>
        <v>2</v>
      </c>
    </row>
    <row r="102" customFormat="false" ht="14.4" hidden="false" customHeight="false" outlineLevel="0" collapsed="false">
      <c r="A102" s="3" t="s">
        <v>6</v>
      </c>
      <c r="B102" s="3" t="n">
        <v>1984</v>
      </c>
      <c r="C102" s="4" t="n">
        <v>35.4582749130186</v>
      </c>
      <c r="D102" s="4" t="n">
        <v>0.332</v>
      </c>
      <c r="E102" s="3" t="n">
        <f aca="false">LOOKUP(C102,{0,30,60,90},{1,2,3,4})</f>
        <v>2</v>
      </c>
    </row>
    <row r="103" customFormat="false" ht="14.4" hidden="false" customHeight="false" outlineLevel="0" collapsed="false">
      <c r="A103" s="3" t="s">
        <v>6</v>
      </c>
      <c r="B103" s="3" t="n">
        <v>1985</v>
      </c>
      <c r="C103" s="4" t="n">
        <v>37.6409144659046</v>
      </c>
      <c r="D103" s="4" t="n">
        <v>2.243</v>
      </c>
      <c r="E103" s="3" t="n">
        <f aca="false">LOOKUP(C103,{0,30,60,90},{1,2,3,4})</f>
        <v>2</v>
      </c>
    </row>
    <row r="104" customFormat="false" ht="14.4" hidden="false" customHeight="false" outlineLevel="0" collapsed="false">
      <c r="A104" s="3" t="s">
        <v>6</v>
      </c>
      <c r="B104" s="3" t="n">
        <v>1986</v>
      </c>
      <c r="C104" s="4" t="n">
        <v>42.0278441850654</v>
      </c>
      <c r="D104" s="4" t="n">
        <v>2.341</v>
      </c>
      <c r="E104" s="3" t="n">
        <f aca="false">LOOKUP(C104,{0,30,60,90},{1,2,3,4})</f>
        <v>2</v>
      </c>
    </row>
    <row r="105" customFormat="false" ht="14.4" hidden="false" customHeight="false" outlineLevel="0" collapsed="false">
      <c r="A105" s="3" t="s">
        <v>6</v>
      </c>
      <c r="B105" s="3" t="n">
        <v>1987</v>
      </c>
      <c r="C105" s="4" t="n">
        <v>45.7718944982708</v>
      </c>
      <c r="D105" s="4" t="n">
        <v>1.681</v>
      </c>
      <c r="E105" s="3" t="n">
        <f aca="false">LOOKUP(C105,{0,30,60,90},{1,2,3,4})</f>
        <v>2</v>
      </c>
    </row>
    <row r="106" customFormat="false" ht="14.4" hidden="false" customHeight="false" outlineLevel="0" collapsed="false">
      <c r="A106" s="3" t="s">
        <v>6</v>
      </c>
      <c r="B106" s="3" t="n">
        <v>1988</v>
      </c>
      <c r="C106" s="4" t="n">
        <v>45.7598961056484</v>
      </c>
      <c r="D106" s="4" t="n">
        <v>0.961</v>
      </c>
      <c r="E106" s="3" t="n">
        <f aca="false">LOOKUP(C106,{0,30,60,90},{1,2,3,4})</f>
        <v>2</v>
      </c>
    </row>
    <row r="107" customFormat="false" ht="14.4" hidden="false" customHeight="false" outlineLevel="0" collapsed="false">
      <c r="A107" s="3" t="s">
        <v>6</v>
      </c>
      <c r="B107" s="3" t="n">
        <v>1989</v>
      </c>
      <c r="C107" s="4" t="n">
        <v>45.8473934844997</v>
      </c>
      <c r="D107" s="4" t="n">
        <v>3.742</v>
      </c>
      <c r="E107" s="3" t="n">
        <f aca="false">LOOKUP(C107,{0,30,60,90},{1,2,3,4})</f>
        <v>2</v>
      </c>
    </row>
    <row r="108" customFormat="false" ht="14.4" hidden="false" customHeight="false" outlineLevel="0" collapsed="false">
      <c r="A108" s="3" t="s">
        <v>6</v>
      </c>
      <c r="B108" s="3" t="n">
        <v>1990</v>
      </c>
      <c r="C108" s="4" t="n">
        <v>45.9691806215266</v>
      </c>
      <c r="D108" s="4" t="n">
        <v>4.171</v>
      </c>
      <c r="E108" s="3" t="n">
        <f aca="false">LOOKUP(C108,{0,30,60,90},{1,2,3,4})</f>
        <v>2</v>
      </c>
    </row>
    <row r="109" customFormat="false" ht="14.4" hidden="false" customHeight="false" outlineLevel="0" collapsed="false">
      <c r="A109" s="3" t="s">
        <v>6</v>
      </c>
      <c r="B109" s="3" t="n">
        <v>1991</v>
      </c>
      <c r="C109" s="4" t="n">
        <v>46.6508765564782</v>
      </c>
      <c r="D109" s="4" t="n">
        <v>3.338</v>
      </c>
      <c r="E109" s="3" t="n">
        <f aca="false">LOOKUP(C109,{0,30,60,90},{1,2,3,4})</f>
        <v>2</v>
      </c>
    </row>
    <row r="110" customFormat="false" ht="14.4" hidden="false" customHeight="false" outlineLevel="0" collapsed="false">
      <c r="A110" s="3" t="s">
        <v>6</v>
      </c>
      <c r="B110" s="3" t="n">
        <v>1992</v>
      </c>
      <c r="C110" s="4" t="n">
        <v>46.7494990499783</v>
      </c>
      <c r="D110" s="4" t="n">
        <v>1.888</v>
      </c>
      <c r="E110" s="3" t="n">
        <f aca="false">LOOKUP(C110,{0,30,60,90},{1,2,3,4})</f>
        <v>2</v>
      </c>
    </row>
    <row r="111" customFormat="false" ht="14.4" hidden="false" customHeight="false" outlineLevel="0" collapsed="false">
      <c r="A111" s="3" t="s">
        <v>6</v>
      </c>
      <c r="B111" s="3" t="n">
        <v>1993</v>
      </c>
      <c r="C111" s="4" t="n">
        <v>50.591228951998</v>
      </c>
      <c r="D111" s="4" t="n">
        <v>0.374</v>
      </c>
      <c r="E111" s="3" t="n">
        <f aca="false">LOOKUP(C111,{0,30,60,90},{1,2,3,4})</f>
        <v>2</v>
      </c>
    </row>
    <row r="112" customFormat="false" ht="14.4" hidden="false" customHeight="false" outlineLevel="0" collapsed="false">
      <c r="A112" s="3" t="s">
        <v>6</v>
      </c>
      <c r="B112" s="3" t="n">
        <v>1994</v>
      </c>
      <c r="C112" s="4" t="n">
        <v>53.3303395006287</v>
      </c>
      <c r="D112" s="4" t="n">
        <v>2.213</v>
      </c>
      <c r="E112" s="3" t="n">
        <f aca="false">LOOKUP(C112,{0,30,60,90},{1,2,3,4})</f>
        <v>2</v>
      </c>
    </row>
    <row r="113" customFormat="false" ht="14.4" hidden="false" customHeight="false" outlineLevel="0" collapsed="false">
      <c r="A113" s="3" t="s">
        <v>6</v>
      </c>
      <c r="B113" s="3" t="n">
        <v>1995</v>
      </c>
      <c r="C113" s="4" t="n">
        <v>55.8698378700326</v>
      </c>
      <c r="D113" s="4" t="n">
        <v>2.539</v>
      </c>
      <c r="E113" s="3" t="n">
        <f aca="false">LOOKUP(C113,{0,30,60,90},{1,2,3,4})</f>
        <v>2</v>
      </c>
    </row>
    <row r="114" customFormat="false" ht="14.4" hidden="false" customHeight="false" outlineLevel="0" collapsed="false">
      <c r="A114" s="3" t="s">
        <v>6</v>
      </c>
      <c r="B114" s="3" t="n">
        <v>1996</v>
      </c>
      <c r="C114" s="4" t="n">
        <v>56.3491534832084</v>
      </c>
      <c r="D114" s="4" t="n">
        <v>2.23</v>
      </c>
      <c r="E114" s="3" t="n">
        <f aca="false">LOOKUP(C114,{0,30,60,90},{1,2,3,4})</f>
        <v>2</v>
      </c>
    </row>
    <row r="115" customFormat="false" ht="14.4" hidden="false" customHeight="false" outlineLevel="0" collapsed="false">
      <c r="A115" s="3" t="s">
        <v>6</v>
      </c>
      <c r="B115" s="3" t="n">
        <v>1997</v>
      </c>
      <c r="C115" s="4" t="n">
        <v>58.4586875953782</v>
      </c>
      <c r="D115" s="4" t="n">
        <v>2.126</v>
      </c>
      <c r="E115" s="3" t="n">
        <f aca="false">LOOKUP(C115,{0,30,60,90},{1,2,3,4})</f>
        <v>2</v>
      </c>
    </row>
    <row r="116" customFormat="false" ht="14.4" hidden="false" customHeight="false" outlineLevel="0" collapsed="false">
      <c r="A116" s="3" t="s">
        <v>6</v>
      </c>
      <c r="B116" s="3" t="n">
        <v>1998</v>
      </c>
      <c r="C116" s="4" t="n">
        <v>58.4765078516749</v>
      </c>
      <c r="D116" s="4" t="n">
        <v>3.595</v>
      </c>
      <c r="E116" s="3" t="n">
        <f aca="false">LOOKUP(C116,{0,30,60,90},{1,2,3,4})</f>
        <v>2</v>
      </c>
    </row>
    <row r="117" customFormat="false" ht="14.4" hidden="false" customHeight="false" outlineLevel="0" collapsed="false">
      <c r="A117" s="3" t="s">
        <v>6</v>
      </c>
      <c r="B117" s="3" t="n">
        <v>1999</v>
      </c>
      <c r="C117" s="4" t="n">
        <v>59.5891483440163</v>
      </c>
      <c r="D117" s="4" t="n">
        <v>3.34</v>
      </c>
      <c r="E117" s="3" t="n">
        <f aca="false">LOOKUP(C117,{0,30,60,90},{1,2,3,4})</f>
        <v>2</v>
      </c>
    </row>
    <row r="118" customFormat="false" ht="14.4" hidden="false" customHeight="false" outlineLevel="0" collapsed="false">
      <c r="A118" s="3" t="s">
        <v>6</v>
      </c>
      <c r="B118" s="3" t="n">
        <v>2000</v>
      </c>
      <c r="C118" s="4" t="n">
        <v>58.1634373991105</v>
      </c>
      <c r="D118" s="4" t="n">
        <v>3.651</v>
      </c>
      <c r="E118" s="3" t="n">
        <f aca="false">LOOKUP(C118,{0,30,60,90},{1,2,3,4})</f>
        <v>2</v>
      </c>
    </row>
    <row r="119" customFormat="false" ht="14.4" hidden="false" customHeight="false" outlineLevel="0" collapsed="false">
      <c r="A119" s="3" t="s">
        <v>6</v>
      </c>
      <c r="B119" s="3" t="n">
        <v>2001</v>
      </c>
      <c r="C119" s="4" t="n">
        <v>57.1357982861096</v>
      </c>
      <c r="D119" s="4" t="n">
        <v>0.52</v>
      </c>
      <c r="E119" s="3" t="n">
        <f aca="false">LOOKUP(C119,{0,30,60,90},{1,2,3,4})</f>
        <v>2</v>
      </c>
    </row>
    <row r="120" customFormat="false" ht="14.4" hidden="false" customHeight="false" outlineLevel="0" collapsed="false">
      <c r="A120" s="3" t="s">
        <v>6</v>
      </c>
      <c r="B120" s="3" t="n">
        <v>2002</v>
      </c>
      <c r="C120" s="4" t="n">
        <v>56.6388543646732</v>
      </c>
      <c r="D120" s="4" t="n">
        <v>1.647</v>
      </c>
      <c r="E120" s="3" t="n">
        <f aca="false">LOOKUP(C120,{0,30,60,90},{1,2,3,4})</f>
        <v>2</v>
      </c>
    </row>
    <row r="121" customFormat="false" ht="14.4" hidden="false" customHeight="false" outlineLevel="0" collapsed="false">
      <c r="A121" s="3" t="s">
        <v>6</v>
      </c>
      <c r="B121" s="3" t="n">
        <v>2003</v>
      </c>
      <c r="C121" s="4" t="n">
        <v>56.8190163993157</v>
      </c>
      <c r="D121" s="4" t="n">
        <v>0.801</v>
      </c>
      <c r="E121" s="3" t="n">
        <f aca="false">LOOKUP(C121,{0,30,60,90},{1,2,3,4})</f>
        <v>2</v>
      </c>
    </row>
    <row r="122" customFormat="false" ht="14.4" hidden="false" customHeight="false" outlineLevel="0" collapsed="false">
      <c r="A122" s="3" t="s">
        <v>6</v>
      </c>
      <c r="B122" s="3" t="n">
        <v>2004</v>
      </c>
      <c r="C122" s="4" t="n">
        <v>58.2308769578404</v>
      </c>
      <c r="D122" s="4" t="n">
        <v>2.545</v>
      </c>
      <c r="E122" s="3" t="n">
        <f aca="false">LOOKUP(C122,{0,30,60,90},{1,2,3,4})</f>
        <v>2</v>
      </c>
    </row>
    <row r="123" customFormat="false" ht="14.4" hidden="false" customHeight="false" outlineLevel="0" collapsed="false">
      <c r="A123" s="3" t="s">
        <v>6</v>
      </c>
      <c r="B123" s="3" t="n">
        <v>2005</v>
      </c>
      <c r="C123" s="4" t="n">
        <v>58.0204035552271</v>
      </c>
      <c r="D123" s="4" t="n">
        <v>2.46</v>
      </c>
      <c r="E123" s="3" t="n">
        <f aca="false">LOOKUP(C123,{0,30,60,90},{1,2,3,4})</f>
        <v>2</v>
      </c>
    </row>
    <row r="124" customFormat="false" ht="14.4" hidden="false" customHeight="false" outlineLevel="0" collapsed="false">
      <c r="A124" s="3" t="s">
        <v>6</v>
      </c>
      <c r="B124" s="3" t="n">
        <v>2006</v>
      </c>
      <c r="C124" s="4" t="n">
        <v>56.7082549324256</v>
      </c>
      <c r="D124" s="4" t="n">
        <v>3.46</v>
      </c>
      <c r="E124" s="3" t="n">
        <f aca="false">LOOKUP(C124,{0,30,60,90},{1,2,3,4})</f>
        <v>2</v>
      </c>
    </row>
    <row r="125" customFormat="false" ht="14.4" hidden="false" customHeight="false" outlineLevel="0" collapsed="false">
      <c r="A125" s="3" t="s">
        <v>6</v>
      </c>
      <c r="B125" s="3" t="n">
        <v>2007</v>
      </c>
      <c r="C125" s="4" t="n">
        <v>54.4260696796685</v>
      </c>
      <c r="D125" s="4" t="n">
        <v>3.547</v>
      </c>
      <c r="E125" s="3" t="n">
        <f aca="false">LOOKUP(C125,{0,30,60,90},{1,2,3,4})</f>
        <v>2</v>
      </c>
    </row>
    <row r="126" customFormat="false" ht="14.4" hidden="false" customHeight="false" outlineLevel="0" collapsed="false">
      <c r="A126" s="3" t="s">
        <v>6</v>
      </c>
      <c r="B126" s="3" t="n">
        <v>2008</v>
      </c>
      <c r="C126" s="4" t="n">
        <v>57.4634225949735</v>
      </c>
      <c r="D126" s="4" t="n">
        <v>2.048</v>
      </c>
      <c r="E126" s="3" t="n">
        <f aca="false">LOOKUP(C126,{0,30,60,90},{1,2,3,4})</f>
        <v>2</v>
      </c>
    </row>
    <row r="127" customFormat="false" ht="14.4" hidden="false" customHeight="false" outlineLevel="0" collapsed="false">
      <c r="A127" s="3" t="s">
        <v>6</v>
      </c>
      <c r="B127" s="3" t="n">
        <v>2009</v>
      </c>
      <c r="C127" s="4" t="n">
        <v>62.167356864874</v>
      </c>
      <c r="D127" s="4" t="n">
        <v>-3.824</v>
      </c>
      <c r="E127" s="3" t="n">
        <f aca="false">LOOKUP(C127,{0,30,60,90},{1,2,3,4})</f>
        <v>3</v>
      </c>
    </row>
    <row r="128" customFormat="false" ht="14.4" hidden="false" customHeight="false" outlineLevel="0" collapsed="false">
      <c r="A128" s="3" t="s">
        <v>7</v>
      </c>
      <c r="B128" s="3" t="n">
        <v>1947</v>
      </c>
      <c r="C128" s="4" t="n">
        <v>98.6420596715163</v>
      </c>
      <c r="D128" s="4" t="n">
        <v>15.2163021098959</v>
      </c>
      <c r="E128" s="3" t="n">
        <f aca="false">LOOKUP(C128,{0,30,60,90},{1,2,3,4})</f>
        <v>4</v>
      </c>
    </row>
    <row r="129" customFormat="false" ht="14.4" hidden="false" customHeight="false" outlineLevel="0" collapsed="false">
      <c r="A129" s="3" t="s">
        <v>7</v>
      </c>
      <c r="B129" s="3" t="n">
        <v>1948</v>
      </c>
      <c r="C129" s="4" t="n">
        <v>74.2405108230687</v>
      </c>
      <c r="D129" s="4" t="n">
        <v>11.4405542270448</v>
      </c>
      <c r="E129" s="3" t="n">
        <f aca="false">LOOKUP(C129,{0,30,60,90},{1,2,3,4})</f>
        <v>3</v>
      </c>
    </row>
    <row r="130" customFormat="false" ht="14.4" hidden="false" customHeight="false" outlineLevel="0" collapsed="false">
      <c r="A130" s="3" t="s">
        <v>7</v>
      </c>
      <c r="B130" s="3" t="n">
        <v>1949</v>
      </c>
      <c r="C130" s="4" t="n">
        <v>78.254068488458</v>
      </c>
      <c r="D130" s="4" t="n">
        <v>-1.30662891505271</v>
      </c>
      <c r="E130" s="3" t="n">
        <f aca="false">LOOKUP(C130,{0,30,60,90},{1,2,3,4})</f>
        <v>3</v>
      </c>
    </row>
    <row r="131" customFormat="false" ht="14.4" hidden="false" customHeight="false" outlineLevel="0" collapsed="false">
      <c r="A131" s="3" t="s">
        <v>7</v>
      </c>
      <c r="B131" s="3" t="n">
        <v>1950</v>
      </c>
      <c r="C131" s="4" t="n">
        <v>73.6828782387758</v>
      </c>
      <c r="D131" s="4" t="n">
        <v>5.64131712126093</v>
      </c>
      <c r="E131" s="3" t="n">
        <f aca="false">LOOKUP(C131,{0,30,60,90},{1,2,3,4})</f>
        <v>3</v>
      </c>
    </row>
    <row r="132" customFormat="false" ht="14.4" hidden="false" customHeight="false" outlineLevel="0" collapsed="false">
      <c r="A132" s="3" t="s">
        <v>7</v>
      </c>
      <c r="B132" s="3" t="n">
        <v>1951</v>
      </c>
      <c r="C132" s="4" t="n">
        <v>64.4716690155447</v>
      </c>
      <c r="D132" s="4" t="n">
        <v>7.03306260536798</v>
      </c>
      <c r="E132" s="3" t="n">
        <f aca="false">LOOKUP(C132,{0,30,60,90},{1,2,3,4})</f>
        <v>3</v>
      </c>
    </row>
    <row r="133" customFormat="false" ht="14.4" hidden="false" customHeight="false" outlineLevel="0" collapsed="false">
      <c r="A133" s="3" t="s">
        <v>7</v>
      </c>
      <c r="B133" s="3" t="n">
        <v>1952</v>
      </c>
      <c r="C133" s="4" t="n">
        <v>66.2538635395038</v>
      </c>
      <c r="D133" s="4" t="n">
        <v>-0.429523563443024</v>
      </c>
      <c r="E133" s="3" t="n">
        <f aca="false">LOOKUP(C133,{0,30,60,90},{1,2,3,4})</f>
        <v>3</v>
      </c>
    </row>
    <row r="134" customFormat="false" ht="14.4" hidden="false" customHeight="false" outlineLevel="0" collapsed="false">
      <c r="A134" s="3" t="s">
        <v>7</v>
      </c>
      <c r="B134" s="3" t="n">
        <v>1953</v>
      </c>
      <c r="C134" s="4" t="n">
        <v>68.4600946012561</v>
      </c>
      <c r="D134" s="4" t="n">
        <v>2.93107749773374</v>
      </c>
      <c r="E134" s="3" t="n">
        <f aca="false">LOOKUP(C134,{0,30,60,90},{1,2,3,4})</f>
        <v>3</v>
      </c>
    </row>
    <row r="135" customFormat="false" ht="14.4" hidden="false" customHeight="false" outlineLevel="0" collapsed="false">
      <c r="A135" s="3" t="s">
        <v>7</v>
      </c>
      <c r="B135" s="3" t="n">
        <v>1954</v>
      </c>
      <c r="C135" s="4" t="n">
        <v>69.861413809551</v>
      </c>
      <c r="D135" s="4" t="n">
        <v>-1.26872534974621</v>
      </c>
      <c r="E135" s="3" t="n">
        <f aca="false">LOOKUP(C135,{0,30,60,90},{1,2,3,4})</f>
        <v>3</v>
      </c>
    </row>
    <row r="136" customFormat="false" ht="14.4" hidden="false" customHeight="false" outlineLevel="0" collapsed="false">
      <c r="A136" s="3" t="s">
        <v>7</v>
      </c>
      <c r="B136" s="3" t="n">
        <v>1955</v>
      </c>
      <c r="C136" s="4" t="n">
        <v>68.624334910861</v>
      </c>
      <c r="D136" s="4" t="n">
        <v>5.1495118189969</v>
      </c>
      <c r="E136" s="3" t="n">
        <f aca="false">LOOKUP(C136,{0,30,60,90},{1,2,3,4})</f>
        <v>3</v>
      </c>
    </row>
    <row r="137" customFormat="false" ht="14.4" hidden="false" customHeight="false" outlineLevel="0" collapsed="false">
      <c r="A137" s="3" t="s">
        <v>7</v>
      </c>
      <c r="B137" s="3" t="n">
        <v>1956</v>
      </c>
      <c r="C137" s="4" t="n">
        <v>65.8899767320878</v>
      </c>
      <c r="D137" s="4" t="n">
        <v>2.43215983118605</v>
      </c>
      <c r="E137" s="3" t="n">
        <f aca="false">LOOKUP(C137,{0,30,60,90},{1,2,3,4})</f>
        <v>3</v>
      </c>
    </row>
    <row r="138" customFormat="false" ht="14.4" hidden="false" customHeight="false" outlineLevel="0" collapsed="false">
      <c r="A138" s="3" t="s">
        <v>7</v>
      </c>
      <c r="B138" s="3" t="n">
        <v>1957</v>
      </c>
      <c r="C138" s="4" t="n">
        <v>62.8383073130984</v>
      </c>
      <c r="D138" s="4" t="n">
        <v>3.04613687710755</v>
      </c>
      <c r="E138" s="3" t="n">
        <f aca="false">LOOKUP(C138,{0,30,60,90},{1,2,3,4})</f>
        <v>3</v>
      </c>
    </row>
    <row r="139" customFormat="false" ht="14.4" hidden="false" customHeight="false" outlineLevel="0" collapsed="false">
      <c r="A139" s="3" t="s">
        <v>7</v>
      </c>
      <c r="B139" s="3" t="n">
        <v>1958</v>
      </c>
      <c r="C139" s="4" t="n">
        <v>67.1685950209826</v>
      </c>
      <c r="D139" s="4" t="n">
        <v>-1.49460344449001</v>
      </c>
      <c r="E139" s="3" t="n">
        <f aca="false">LOOKUP(C139,{0,30,60,90},{1,2,3,4})</f>
        <v>3</v>
      </c>
    </row>
    <row r="140" customFormat="false" ht="14.4" hidden="false" customHeight="false" outlineLevel="0" collapsed="false">
      <c r="A140" s="3" t="s">
        <v>7</v>
      </c>
      <c r="B140" s="3" t="n">
        <v>1959</v>
      </c>
      <c r="C140" s="4" t="n">
        <v>70.2802145989955</v>
      </c>
      <c r="D140" s="4" t="n">
        <v>2.58742235278915</v>
      </c>
      <c r="E140" s="3" t="n">
        <f aca="false">LOOKUP(C140,{0,30,60,90},{1,2,3,4})</f>
        <v>3</v>
      </c>
    </row>
    <row r="141" customFormat="false" ht="14.4" hidden="false" customHeight="false" outlineLevel="0" collapsed="false">
      <c r="A141" s="3" t="s">
        <v>7</v>
      </c>
      <c r="B141" s="3" t="n">
        <v>1960</v>
      </c>
      <c r="C141" s="4" t="n">
        <v>69.6691915999035</v>
      </c>
      <c r="D141" s="4" t="n">
        <v>6.42816207486305</v>
      </c>
      <c r="E141" s="3" t="n">
        <f aca="false">LOOKUP(C141,{0,30,60,90},{1,2,3,4})</f>
        <v>3</v>
      </c>
    </row>
    <row r="142" customFormat="false" ht="14.4" hidden="false" customHeight="false" outlineLevel="0" collapsed="false">
      <c r="A142" s="3" t="s">
        <v>7</v>
      </c>
      <c r="B142" s="3" t="n">
        <v>1961</v>
      </c>
      <c r="C142" s="4" t="n">
        <v>67.975231038115</v>
      </c>
      <c r="D142" s="4" t="n">
        <v>4.96358672125783</v>
      </c>
      <c r="E142" s="3" t="n">
        <f aca="false">LOOKUP(C142,{0,30,60,90},{1,2,3,4})</f>
        <v>3</v>
      </c>
    </row>
    <row r="143" customFormat="false" ht="14.4" hidden="false" customHeight="false" outlineLevel="0" collapsed="false">
      <c r="A143" s="3" t="s">
        <v>7</v>
      </c>
      <c r="B143" s="3" t="n">
        <v>1962</v>
      </c>
      <c r="C143" s="4" t="n">
        <v>65.6615735000196</v>
      </c>
      <c r="D143" s="4" t="n">
        <v>4.6009621371027</v>
      </c>
      <c r="E143" s="3" t="n">
        <f aca="false">LOOKUP(C143,{0,30,60,90},{1,2,3,4})</f>
        <v>3</v>
      </c>
    </row>
    <row r="144" customFormat="false" ht="14.4" hidden="false" customHeight="false" outlineLevel="0" collapsed="false">
      <c r="A144" s="3" t="s">
        <v>7</v>
      </c>
      <c r="B144" s="3" t="n">
        <v>1963</v>
      </c>
      <c r="C144" s="4" t="n">
        <v>63.8501042554893</v>
      </c>
      <c r="D144" s="4" t="n">
        <v>6.18462526609342</v>
      </c>
      <c r="E144" s="3" t="n">
        <f aca="false">LOOKUP(C144,{0,30,60,90},{1,2,3,4})</f>
        <v>3</v>
      </c>
    </row>
    <row r="145" customFormat="false" ht="14.4" hidden="false" customHeight="false" outlineLevel="0" collapsed="false">
      <c r="A145" s="3" t="s">
        <v>7</v>
      </c>
      <c r="B145" s="3" t="n">
        <v>1964</v>
      </c>
      <c r="C145" s="4" t="n">
        <v>59.3687226097245</v>
      </c>
      <c r="D145" s="4" t="n">
        <v>7.15104365969566</v>
      </c>
      <c r="E145" s="3" t="n">
        <f aca="false">LOOKUP(C145,{0,30,60,90},{1,2,3,4})</f>
        <v>2</v>
      </c>
    </row>
    <row r="146" customFormat="false" ht="14.4" hidden="false" customHeight="false" outlineLevel="0" collapsed="false">
      <c r="A146" s="3" t="s">
        <v>7</v>
      </c>
      <c r="B146" s="3" t="n">
        <v>1965</v>
      </c>
      <c r="C146" s="4" t="n">
        <v>57.6987047294926</v>
      </c>
      <c r="D146" s="4" t="n">
        <v>3.44247406431457</v>
      </c>
      <c r="E146" s="3" t="n">
        <f aca="false">LOOKUP(C146,{0,30,60,90},{1,2,3,4})</f>
        <v>2</v>
      </c>
    </row>
    <row r="147" customFormat="false" ht="14.4" hidden="false" customHeight="false" outlineLevel="0" collapsed="false">
      <c r="A147" s="3" t="s">
        <v>7</v>
      </c>
      <c r="B147" s="3" t="n">
        <v>1966</v>
      </c>
      <c r="C147" s="4" t="n">
        <v>55.3326048982581</v>
      </c>
      <c r="D147" s="4" t="n">
        <v>3.75867346389342</v>
      </c>
      <c r="E147" s="3" t="n">
        <f aca="false">LOOKUP(C147,{0,30,60,90},{1,2,3,4})</f>
        <v>2</v>
      </c>
    </row>
    <row r="148" customFormat="false" ht="14.4" hidden="false" customHeight="false" outlineLevel="0" collapsed="false">
      <c r="A148" s="3" t="s">
        <v>7</v>
      </c>
      <c r="B148" s="3" t="n">
        <v>1967</v>
      </c>
      <c r="C148" s="4" t="n">
        <v>54.07677150131</v>
      </c>
      <c r="D148" s="4" t="n">
        <v>3.34511073859325</v>
      </c>
      <c r="E148" s="3" t="n">
        <f aca="false">LOOKUP(C148,{0,30,60,90},{1,2,3,4})</f>
        <v>2</v>
      </c>
    </row>
    <row r="149" customFormat="false" ht="14.4" hidden="false" customHeight="false" outlineLevel="0" collapsed="false">
      <c r="A149" s="3" t="s">
        <v>7</v>
      </c>
      <c r="B149" s="3" t="n">
        <v>1968</v>
      </c>
      <c r="C149" s="4" t="n">
        <v>54.7940206191001</v>
      </c>
      <c r="D149" s="4" t="n">
        <v>5.20399101478668</v>
      </c>
      <c r="E149" s="3" t="n">
        <f aca="false">LOOKUP(C149,{0,30,60,90},{1,2,3,4})</f>
        <v>2</v>
      </c>
    </row>
    <row r="150" customFormat="false" ht="14.4" hidden="false" customHeight="false" outlineLevel="0" collapsed="false">
      <c r="A150" s="3" t="s">
        <v>7</v>
      </c>
      <c r="B150" s="3" t="n">
        <v>1969</v>
      </c>
      <c r="C150" s="4" t="n">
        <v>52.2178640693992</v>
      </c>
      <c r="D150" s="4" t="n">
        <v>7.52912071364305</v>
      </c>
      <c r="E150" s="3" t="n">
        <f aca="false">LOOKUP(C150,{0,30,60,90},{1,2,3,4})</f>
        <v>2</v>
      </c>
    </row>
    <row r="151" customFormat="false" ht="14.4" hidden="false" customHeight="false" outlineLevel="0" collapsed="false">
      <c r="A151" s="3" t="s">
        <v>7</v>
      </c>
      <c r="B151" s="3" t="n">
        <v>1970</v>
      </c>
      <c r="C151" s="4" t="n">
        <v>48.3278922388961</v>
      </c>
      <c r="D151" s="4" t="n">
        <v>5.09117765248648</v>
      </c>
      <c r="E151" s="3" t="n">
        <f aca="false">LOOKUP(C151,{0,30,60,90},{1,2,3,4})</f>
        <v>2</v>
      </c>
    </row>
    <row r="152" customFormat="false" ht="14.4" hidden="false" customHeight="false" outlineLevel="0" collapsed="false">
      <c r="A152" s="3" t="s">
        <v>7</v>
      </c>
      <c r="B152" s="3" t="n">
        <v>1971</v>
      </c>
      <c r="C152" s="4" t="n">
        <v>45.4831628028969</v>
      </c>
      <c r="D152" s="4" t="n">
        <v>4.90975836691772</v>
      </c>
      <c r="E152" s="3" t="n">
        <f aca="false">LOOKUP(C152,{0,30,60,90},{1,2,3,4})</f>
        <v>2</v>
      </c>
    </row>
    <row r="153" customFormat="false" ht="14.4" hidden="false" customHeight="false" outlineLevel="0" collapsed="false">
      <c r="A153" s="3" t="s">
        <v>7</v>
      </c>
      <c r="B153" s="3" t="n">
        <v>1972</v>
      </c>
      <c r="C153" s="4" t="n">
        <v>44.8098054272241</v>
      </c>
      <c r="D153" s="4" t="n">
        <v>6.32754754290181</v>
      </c>
      <c r="E153" s="3" t="n">
        <f aca="false">LOOKUP(C153,{0,30,60,90},{1,2,3,4})</f>
        <v>2</v>
      </c>
    </row>
    <row r="154" customFormat="false" ht="14.4" hidden="false" customHeight="false" outlineLevel="0" collapsed="false">
      <c r="A154" s="3" t="s">
        <v>7</v>
      </c>
      <c r="B154" s="3" t="n">
        <v>1973</v>
      </c>
      <c r="C154" s="4" t="n">
        <v>42.1708778814453</v>
      </c>
      <c r="D154" s="4" t="n">
        <v>7.40209760381718</v>
      </c>
      <c r="E154" s="3" t="n">
        <f aca="false">LOOKUP(C154,{0,30,60,90},{1,2,3,4})</f>
        <v>2</v>
      </c>
    </row>
    <row r="155" customFormat="false" ht="14.4" hidden="false" customHeight="false" outlineLevel="0" collapsed="false">
      <c r="A155" s="3" t="s">
        <v>7</v>
      </c>
      <c r="B155" s="3" t="n">
        <v>1974</v>
      </c>
      <c r="C155" s="4" t="n">
        <v>38.6826658137517</v>
      </c>
      <c r="D155" s="4" t="n">
        <v>3.12869266106497</v>
      </c>
      <c r="E155" s="3" t="n">
        <f aca="false">LOOKUP(C155,{0,30,60,90},{1,2,3,4})</f>
        <v>2</v>
      </c>
    </row>
    <row r="156" customFormat="false" ht="14.4" hidden="false" customHeight="false" outlineLevel="0" collapsed="false">
      <c r="A156" s="3" t="s">
        <v>7</v>
      </c>
      <c r="B156" s="3" t="n">
        <v>1975</v>
      </c>
      <c r="C156" s="4" t="n">
        <v>39.6338031655435</v>
      </c>
      <c r="D156" s="4" t="n">
        <v>-2.89670245254842</v>
      </c>
      <c r="E156" s="3" t="n">
        <f aca="false">LOOKUP(C156,{0,30,60,90},{1,2,3,4})</f>
        <v>2</v>
      </c>
    </row>
    <row r="157" customFormat="false" ht="14.4" hidden="false" customHeight="false" outlineLevel="0" collapsed="false">
      <c r="A157" s="3" t="s">
        <v>7</v>
      </c>
      <c r="B157" s="3" t="n">
        <v>1976</v>
      </c>
      <c r="C157" s="4" t="n">
        <v>39.3842310848093</v>
      </c>
      <c r="D157" s="4" t="n">
        <v>5.71506251165117</v>
      </c>
      <c r="E157" s="3" t="n">
        <f aca="false">LOOKUP(C157,{0,30,60,90},{1,2,3,4})</f>
        <v>2</v>
      </c>
    </row>
    <row r="158" customFormat="false" ht="14.4" hidden="false" customHeight="false" outlineLevel="0" collapsed="false">
      <c r="A158" s="3" t="s">
        <v>7</v>
      </c>
      <c r="B158" s="3" t="n">
        <v>1977</v>
      </c>
      <c r="C158" s="4" t="n">
        <v>42.2090393642698</v>
      </c>
      <c r="D158" s="4" t="n">
        <v>1.11662664694456</v>
      </c>
      <c r="E158" s="3" t="n">
        <f aca="false">LOOKUP(C158,{0,30,60,90},{1,2,3,4})</f>
        <v>2</v>
      </c>
    </row>
    <row r="159" customFormat="false" ht="14.4" hidden="false" customHeight="false" outlineLevel="0" collapsed="false">
      <c r="A159" s="3" t="s">
        <v>7</v>
      </c>
      <c r="B159" s="3" t="n">
        <v>1978</v>
      </c>
      <c r="C159" s="4" t="n">
        <v>45.5343037364714</v>
      </c>
      <c r="D159" s="4" t="n">
        <v>3.0823595623346</v>
      </c>
      <c r="E159" s="3" t="n">
        <f aca="false">LOOKUP(C159,{0,30,60,90},{1,2,3,4})</f>
        <v>2</v>
      </c>
    </row>
    <row r="160" customFormat="false" ht="14.4" hidden="false" customHeight="false" outlineLevel="0" collapsed="false">
      <c r="A160" s="3" t="s">
        <v>7</v>
      </c>
      <c r="B160" s="3" t="n">
        <v>1979</v>
      </c>
      <c r="C160" s="4" t="n">
        <v>49.233083362051</v>
      </c>
      <c r="D160" s="4" t="n">
        <v>2.94325276213523</v>
      </c>
      <c r="E160" s="3" t="n">
        <f aca="false">LOOKUP(C160,{0,30,60,90},{1,2,3,4})</f>
        <v>2</v>
      </c>
    </row>
    <row r="161" customFormat="false" ht="14.4" hidden="false" customHeight="false" outlineLevel="0" collapsed="false">
      <c r="A161" s="3" t="s">
        <v>7</v>
      </c>
      <c r="B161" s="3" t="n">
        <v>1980</v>
      </c>
      <c r="C161" s="4" t="n">
        <v>55.2451454928535</v>
      </c>
      <c r="D161" s="4" t="n">
        <v>4.00784092782485</v>
      </c>
      <c r="E161" s="3" t="n">
        <f aca="false">LOOKUP(C161,{0,30,60,90},{1,2,3,4})</f>
        <v>2</v>
      </c>
    </row>
    <row r="162" customFormat="false" ht="14.4" hidden="false" customHeight="false" outlineLevel="0" collapsed="false">
      <c r="A162" s="3" t="s">
        <v>7</v>
      </c>
      <c r="B162" s="3" t="n">
        <v>1981</v>
      </c>
      <c r="C162" s="4" t="n">
        <v>65.4015056461732</v>
      </c>
      <c r="D162" s="4" t="n">
        <v>0.146065956894303</v>
      </c>
      <c r="E162" s="3" t="n">
        <f aca="false">LOOKUP(C162,{0,30,60,90},{1,2,3,4})</f>
        <v>3</v>
      </c>
    </row>
    <row r="163" customFormat="false" ht="14.4" hidden="false" customHeight="false" outlineLevel="0" collapsed="false">
      <c r="A163" s="3" t="s">
        <v>7</v>
      </c>
      <c r="B163" s="3" t="n">
        <v>1982</v>
      </c>
      <c r="C163" s="4" t="n">
        <v>76.4467147155552</v>
      </c>
      <c r="D163" s="4" t="n">
        <v>0.580710681835361</v>
      </c>
      <c r="E163" s="3" t="n">
        <f aca="false">LOOKUP(C163,{0,30,60,90},{1,2,3,4})</f>
        <v>3</v>
      </c>
    </row>
    <row r="164" customFormat="false" ht="14.4" hidden="false" customHeight="false" outlineLevel="0" collapsed="false">
      <c r="A164" s="3" t="s">
        <v>7</v>
      </c>
      <c r="B164" s="3" t="n">
        <v>1983</v>
      </c>
      <c r="C164" s="4" t="n">
        <v>86.8510870999981</v>
      </c>
      <c r="D164" s="4" t="n">
        <v>0.397437067988582</v>
      </c>
      <c r="E164" s="3" t="n">
        <f aca="false">LOOKUP(C164,{0,30,60,90},{1,2,3,4})</f>
        <v>3</v>
      </c>
    </row>
    <row r="165" customFormat="false" ht="14.4" hidden="false" customHeight="false" outlineLevel="0" collapsed="false">
      <c r="A165" s="3" t="s">
        <v>7</v>
      </c>
      <c r="B165" s="3" t="n">
        <v>1984</v>
      </c>
      <c r="C165" s="4" t="n">
        <v>92.555985502425</v>
      </c>
      <c r="D165" s="4" t="n">
        <v>2.10182257814298</v>
      </c>
      <c r="E165" s="3" t="n">
        <f aca="false">LOOKUP(C165,{0,30,60,90},{1,2,3,4})</f>
        <v>4</v>
      </c>
    </row>
    <row r="166" customFormat="false" ht="14.4" hidden="false" customHeight="false" outlineLevel="0" collapsed="false">
      <c r="A166" s="3" t="s">
        <v>7</v>
      </c>
      <c r="B166" s="3" t="n">
        <v>1985</v>
      </c>
      <c r="C166" s="4" t="n">
        <v>100.131504327314</v>
      </c>
      <c r="D166" s="4" t="n">
        <v>1.84740807494419</v>
      </c>
      <c r="E166" s="3" t="n">
        <f aca="false">LOOKUP(C166,{0,30,60,90},{1,2,3,4})</f>
        <v>4</v>
      </c>
    </row>
    <row r="167" customFormat="false" ht="14.4" hidden="false" customHeight="false" outlineLevel="0" collapsed="false">
      <c r="A167" s="3" t="s">
        <v>7</v>
      </c>
      <c r="B167" s="3" t="n">
        <v>1986</v>
      </c>
      <c r="C167" s="4" t="n">
        <v>105.440985987361</v>
      </c>
      <c r="D167" s="4" t="n">
        <v>1.85350947589358</v>
      </c>
      <c r="E167" s="3" t="n">
        <f aca="false">LOOKUP(C167,{0,30,60,90},{1,2,3,4})</f>
        <v>4</v>
      </c>
    </row>
    <row r="168" customFormat="false" ht="14.4" hidden="false" customHeight="false" outlineLevel="0" collapsed="false">
      <c r="A168" s="3" t="s">
        <v>7</v>
      </c>
      <c r="B168" s="3" t="n">
        <v>1987</v>
      </c>
      <c r="C168" s="4" t="n">
        <v>109.764299609428</v>
      </c>
      <c r="D168" s="4" t="n">
        <v>2.37334020233242</v>
      </c>
      <c r="E168" s="3" t="n">
        <f aca="false">LOOKUP(C168,{0,30,60,90},{1,2,3,4})</f>
        <v>4</v>
      </c>
    </row>
    <row r="169" customFormat="false" ht="14.4" hidden="false" customHeight="false" outlineLevel="0" collapsed="false">
      <c r="A169" s="3" t="s">
        <v>7</v>
      </c>
      <c r="B169" s="3" t="n">
        <v>1988</v>
      </c>
      <c r="C169" s="4" t="n">
        <v>111.297254193512</v>
      </c>
      <c r="D169" s="4" t="n">
        <v>4.56559277714737</v>
      </c>
      <c r="E169" s="3" t="n">
        <f aca="false">LOOKUP(C169,{0,30,60,90},{1,2,3,4})</f>
        <v>4</v>
      </c>
    </row>
    <row r="170" customFormat="false" ht="14.4" hidden="false" customHeight="false" outlineLevel="0" collapsed="false">
      <c r="A170" s="3" t="s">
        <v>7</v>
      </c>
      <c r="B170" s="3" t="n">
        <v>1989</v>
      </c>
      <c r="C170" s="4" t="n">
        <v>109.349007070077</v>
      </c>
      <c r="D170" s="4" t="n">
        <v>3.61793681349791</v>
      </c>
      <c r="E170" s="3" t="n">
        <f aca="false">LOOKUP(C170,{0,30,60,90},{1,2,3,4})</f>
        <v>4</v>
      </c>
    </row>
    <row r="171" customFormat="false" ht="14.4" hidden="false" customHeight="false" outlineLevel="0" collapsed="false">
      <c r="A171" s="3" t="s">
        <v>7</v>
      </c>
      <c r="B171" s="3" t="n">
        <v>1990</v>
      </c>
      <c r="C171" s="4" t="n">
        <v>109.829822463435</v>
      </c>
      <c r="D171" s="4" t="n">
        <v>3.08999508223595</v>
      </c>
      <c r="E171" s="3" t="n">
        <f aca="false">LOOKUP(C171,{0,30,60,90},{1,2,3,4})</f>
        <v>4</v>
      </c>
    </row>
    <row r="172" customFormat="false" ht="14.4" hidden="false" customHeight="false" outlineLevel="0" collapsed="false">
      <c r="A172" s="3" t="s">
        <v>7</v>
      </c>
      <c r="B172" s="3" t="n">
        <v>1991</v>
      </c>
      <c r="C172" s="4" t="n">
        <v>112.519764350382</v>
      </c>
      <c r="D172" s="4" t="n">
        <v>1.80036926121256</v>
      </c>
      <c r="E172" s="3" t="n">
        <f aca="false">LOOKUP(C172,{0,30,60,90},{1,2,3,4})</f>
        <v>4</v>
      </c>
    </row>
    <row r="173" customFormat="false" ht="14.4" hidden="false" customHeight="false" outlineLevel="0" collapsed="false">
      <c r="A173" s="3" t="s">
        <v>7</v>
      </c>
      <c r="B173" s="3" t="n">
        <v>1992</v>
      </c>
      <c r="C173" s="4" t="n">
        <v>114.815125252153</v>
      </c>
      <c r="D173" s="4" t="n">
        <v>1.33160356482727</v>
      </c>
      <c r="E173" s="3" t="n">
        <f aca="false">LOOKUP(C173,{0,30,60,90},{1,2,3,4})</f>
        <v>4</v>
      </c>
    </row>
    <row r="174" customFormat="false" ht="14.4" hidden="false" customHeight="false" outlineLevel="0" collapsed="false">
      <c r="A174" s="3" t="s">
        <v>7</v>
      </c>
      <c r="B174" s="3" t="n">
        <v>1993</v>
      </c>
      <c r="C174" s="4" t="n">
        <v>121.692222787331</v>
      </c>
      <c r="D174" s="4" t="n">
        <v>-0.692377849047066</v>
      </c>
      <c r="E174" s="3" t="n">
        <f aca="false">LOOKUP(C174,{0,30,60,90},{1,2,3,4})</f>
        <v>4</v>
      </c>
    </row>
    <row r="175" customFormat="false" ht="14.4" hidden="false" customHeight="false" outlineLevel="0" collapsed="false">
      <c r="A175" s="3" t="s">
        <v>7</v>
      </c>
      <c r="B175" s="3" t="n">
        <v>1994</v>
      </c>
      <c r="C175" s="4" t="n">
        <v>118.74486905837</v>
      </c>
      <c r="D175" s="4" t="n">
        <v>3.29156713779395</v>
      </c>
      <c r="E175" s="3" t="n">
        <f aca="false">LOOKUP(C175,{0,30,60,90},{1,2,3,4})</f>
        <v>4</v>
      </c>
    </row>
    <row r="176" customFormat="false" ht="14.4" hidden="false" customHeight="false" outlineLevel="0" collapsed="false">
      <c r="A176" s="3" t="s">
        <v>7</v>
      </c>
      <c r="B176" s="3" t="n">
        <v>1995</v>
      </c>
      <c r="C176" s="4" t="n">
        <v>117.027231879678</v>
      </c>
      <c r="D176" s="4" t="n">
        <v>4.2774252796794</v>
      </c>
      <c r="E176" s="3" t="n">
        <f aca="false">LOOKUP(C176,{0,30,60,90},{1,2,3,4})</f>
        <v>4</v>
      </c>
    </row>
    <row r="177" customFormat="false" ht="14.4" hidden="false" customHeight="false" outlineLevel="0" collapsed="false">
      <c r="A177" s="3" t="s">
        <v>7</v>
      </c>
      <c r="B177" s="3" t="n">
        <v>1996</v>
      </c>
      <c r="C177" s="4" t="n">
        <v>112.840123965767</v>
      </c>
      <c r="D177" s="4" t="n">
        <v>0.890287301796988</v>
      </c>
      <c r="E177" s="3" t="n">
        <f aca="false">LOOKUP(C177,{0,30,60,90},{1,2,3,4})</f>
        <v>4</v>
      </c>
    </row>
    <row r="178" customFormat="false" ht="14.4" hidden="false" customHeight="false" outlineLevel="0" collapsed="false">
      <c r="A178" s="3" t="s">
        <v>7</v>
      </c>
      <c r="B178" s="3" t="n">
        <v>1997</v>
      </c>
      <c r="C178" s="4" t="n">
        <v>109.890462606746</v>
      </c>
      <c r="D178" s="4" t="n">
        <v>3.68724482305749</v>
      </c>
      <c r="E178" s="3" t="n">
        <f aca="false">LOOKUP(C178,{0,30,60,90},{1,2,3,4})</f>
        <v>4</v>
      </c>
    </row>
    <row r="179" customFormat="false" ht="14.4" hidden="false" customHeight="false" outlineLevel="0" collapsed="false">
      <c r="A179" s="3" t="s">
        <v>7</v>
      </c>
      <c r="B179" s="3" t="n">
        <v>1998</v>
      </c>
      <c r="C179" s="4" t="n">
        <v>105.341932449616</v>
      </c>
      <c r="D179" s="4" t="n">
        <v>1.73003627680581</v>
      </c>
      <c r="E179" s="3" t="n">
        <f aca="false">LOOKUP(C179,{0,30,60,90},{1,2,3,4})</f>
        <v>4</v>
      </c>
    </row>
    <row r="180" customFormat="false" ht="14.4" hidden="false" customHeight="false" outlineLevel="0" collapsed="false">
      <c r="A180" s="3" t="s">
        <v>7</v>
      </c>
      <c r="B180" s="3" t="n">
        <v>1999</v>
      </c>
      <c r="C180" s="4" t="n">
        <v>103.64025066362</v>
      </c>
      <c r="D180" s="4" t="n">
        <v>3.37978897477853</v>
      </c>
      <c r="E180" s="3" t="n">
        <f aca="false">LOOKUP(C180,{0,30,60,90},{1,2,3,4})</f>
        <v>4</v>
      </c>
    </row>
    <row r="181" customFormat="false" ht="14.4" hidden="false" customHeight="false" outlineLevel="0" collapsed="false">
      <c r="A181" s="3" t="s">
        <v>7</v>
      </c>
      <c r="B181" s="3" t="n">
        <v>2000</v>
      </c>
      <c r="C181" s="4" t="n">
        <v>99.7247312853023</v>
      </c>
      <c r="D181" s="4" t="n">
        <v>3.7958010406433</v>
      </c>
      <c r="E181" s="3" t="n">
        <f aca="false">LOOKUP(C181,{0,30,60,90},{1,2,3,4})</f>
        <v>4</v>
      </c>
    </row>
    <row r="182" customFormat="false" ht="14.4" hidden="false" customHeight="false" outlineLevel="0" collapsed="false">
      <c r="A182" s="3" t="s">
        <v>7</v>
      </c>
      <c r="B182" s="3" t="n">
        <v>2001</v>
      </c>
      <c r="C182" s="4" t="n">
        <v>99.3321565279865</v>
      </c>
      <c r="D182" s="4" t="n">
        <v>0.765261408810147</v>
      </c>
      <c r="E182" s="3" t="n">
        <f aca="false">LOOKUP(C182,{0,30,60,90},{1,2,3,4})</f>
        <v>4</v>
      </c>
    </row>
    <row r="183" customFormat="false" ht="14.4" hidden="false" customHeight="false" outlineLevel="0" collapsed="false">
      <c r="A183" s="3" t="s">
        <v>7</v>
      </c>
      <c r="B183" s="3" t="n">
        <v>2002</v>
      </c>
      <c r="C183" s="4" t="n">
        <v>98.1865130079296</v>
      </c>
      <c r="D183" s="4" t="n">
        <v>1.49489467550314</v>
      </c>
      <c r="E183" s="3" t="n">
        <f aca="false">LOOKUP(C183,{0,30,60,90},{1,2,3,4})</f>
        <v>4</v>
      </c>
    </row>
    <row r="184" customFormat="false" ht="14.4" hidden="false" customHeight="false" outlineLevel="0" collapsed="false">
      <c r="A184" s="3" t="s">
        <v>7</v>
      </c>
      <c r="B184" s="3" t="n">
        <v>2003</v>
      </c>
      <c r="C184" s="4" t="n">
        <v>95.7344815788133</v>
      </c>
      <c r="D184" s="4" t="n">
        <v>1.01322401299779</v>
      </c>
      <c r="E184" s="3" t="n">
        <f aca="false">LOOKUP(C184,{0,30,60,90},{1,2,3,4})</f>
        <v>4</v>
      </c>
    </row>
    <row r="185" customFormat="false" ht="14.4" hidden="false" customHeight="false" outlineLevel="0" collapsed="false">
      <c r="A185" s="3" t="s">
        <v>7</v>
      </c>
      <c r="B185" s="3" t="n">
        <v>2004</v>
      </c>
      <c r="C185" s="4" t="n">
        <v>93.3498039785605</v>
      </c>
      <c r="D185" s="4" t="n">
        <v>2.78250955215169</v>
      </c>
      <c r="E185" s="3" t="n">
        <f aca="false">LOOKUP(C185,{0,30,60,90},{1,2,3,4})</f>
        <v>4</v>
      </c>
    </row>
    <row r="186" customFormat="false" ht="14.4" hidden="false" customHeight="false" outlineLevel="0" collapsed="false">
      <c r="A186" s="3" t="s">
        <v>7</v>
      </c>
      <c r="B186" s="3" t="n">
        <v>2005</v>
      </c>
      <c r="C186" s="4" t="n">
        <v>91.8412530566387</v>
      </c>
      <c r="D186" s="4" t="n">
        <v>2.17036758248652</v>
      </c>
      <c r="E186" s="3" t="n">
        <f aca="false">LOOKUP(C186,{0,30,60,90},{1,2,3,4})</f>
        <v>4</v>
      </c>
    </row>
    <row r="187" customFormat="false" ht="14.4" hidden="false" customHeight="false" outlineLevel="0" collapsed="false">
      <c r="A187" s="3" t="s">
        <v>7</v>
      </c>
      <c r="B187" s="3" t="n">
        <v>2006</v>
      </c>
      <c r="C187" s="4" t="n">
        <v>87.3893909404868</v>
      </c>
      <c r="D187" s="4" t="n">
        <v>3.0151354565195</v>
      </c>
      <c r="E187" s="3" t="n">
        <f aca="false">LOOKUP(C187,{0,30,60,90},{1,2,3,4})</f>
        <v>3</v>
      </c>
    </row>
    <row r="188" customFormat="false" ht="14.4" hidden="false" customHeight="false" outlineLevel="0" collapsed="false">
      <c r="A188" s="3" t="s">
        <v>7</v>
      </c>
      <c r="B188" s="3" t="n">
        <v>2007</v>
      </c>
      <c r="C188" s="4" t="n">
        <v>85.3413834494867</v>
      </c>
      <c r="D188" s="4" t="n">
        <v>2.59878357480952</v>
      </c>
      <c r="E188" s="3" t="n">
        <f aca="false">LOOKUP(C188,{0,30,60,90},{1,2,3,4})</f>
        <v>3</v>
      </c>
    </row>
    <row r="189" customFormat="false" ht="14.4" hidden="false" customHeight="false" outlineLevel="0" collapsed="false">
      <c r="A189" s="3" t="s">
        <v>7</v>
      </c>
      <c r="B189" s="3" t="n">
        <v>2008</v>
      </c>
      <c r="C189" s="4" t="n">
        <v>90.3730581698605</v>
      </c>
      <c r="D189" s="4" t="n">
        <v>0.969158147042992</v>
      </c>
      <c r="E189" s="3" t="n">
        <f aca="false">LOOKUP(C189,{0,30,60,90},{1,2,3,4})</f>
        <v>4</v>
      </c>
    </row>
    <row r="190" customFormat="false" ht="14.4" hidden="false" customHeight="false" outlineLevel="0" collapsed="false">
      <c r="A190" s="3" t="s">
        <v>7</v>
      </c>
      <c r="B190" s="3" t="n">
        <v>2009</v>
      </c>
      <c r="C190" s="4" t="n">
        <v>96.6109967026557</v>
      </c>
      <c r="D190" s="4" t="n">
        <v>-3.18236045758165</v>
      </c>
      <c r="E190" s="3" t="n">
        <f aca="false">LOOKUP(C190,{0,30,60,90},{1,2,3,4})</f>
        <v>4</v>
      </c>
    </row>
    <row r="191" customFormat="false" ht="14.4" hidden="false" customHeight="false" outlineLevel="0" collapsed="false">
      <c r="A191" s="3" t="s">
        <v>8</v>
      </c>
      <c r="B191" s="3" t="n">
        <v>1946</v>
      </c>
      <c r="C191" s="4" t="n">
        <v>135.913406760349</v>
      </c>
      <c r="D191" s="4" t="n">
        <v>-1.026045777427</v>
      </c>
      <c r="E191" s="3" t="n">
        <f aca="false">LOOKUP(C191,{0,30,60,90},{1,2,3,4})</f>
        <v>4</v>
      </c>
    </row>
    <row r="192" customFormat="false" ht="14.4" hidden="false" customHeight="false" outlineLevel="0" collapsed="false">
      <c r="A192" s="3" t="s">
        <v>8</v>
      </c>
      <c r="B192" s="3" t="n">
        <v>1947</v>
      </c>
      <c r="C192" s="4" t="n">
        <v>117.030423280423</v>
      </c>
      <c r="D192" s="4" t="n">
        <v>4.42583732057418</v>
      </c>
      <c r="E192" s="3" t="n">
        <f aca="false">LOOKUP(C192,{0,30,60,90},{1,2,3,4})</f>
        <v>4</v>
      </c>
    </row>
    <row r="193" customFormat="false" ht="14.4" hidden="false" customHeight="false" outlineLevel="0" collapsed="false">
      <c r="A193" s="3" t="s">
        <v>8</v>
      </c>
      <c r="B193" s="3" t="n">
        <v>1948</v>
      </c>
      <c r="C193" s="4" t="n">
        <v>105.182647004834</v>
      </c>
      <c r="D193" s="4" t="n">
        <v>1.83276059564719</v>
      </c>
      <c r="E193" s="3" t="n">
        <f aca="false">LOOKUP(C193,{0,30,60,90},{1,2,3,4})</f>
        <v>4</v>
      </c>
    </row>
    <row r="194" customFormat="false" ht="14.4" hidden="false" customHeight="false" outlineLevel="0" collapsed="false">
      <c r="A194" s="3" t="s">
        <v>8</v>
      </c>
      <c r="B194" s="3" t="n">
        <v>1949</v>
      </c>
      <c r="C194" s="4" t="n">
        <v>124.016987625394</v>
      </c>
      <c r="D194" s="4" t="n">
        <v>2.17472815898014</v>
      </c>
      <c r="E194" s="3" t="n">
        <f aca="false">LOOKUP(C194,{0,30,60,90},{1,2,3,4})</f>
        <v>4</v>
      </c>
    </row>
    <row r="195" customFormat="false" ht="14.4" hidden="false" customHeight="false" outlineLevel="0" collapsed="false">
      <c r="A195" s="3" t="s">
        <v>8</v>
      </c>
      <c r="B195" s="3" t="n">
        <v>1950</v>
      </c>
      <c r="C195" s="4" t="n">
        <v>110.96662907185</v>
      </c>
      <c r="D195" s="4" t="n">
        <v>7.37591976970153</v>
      </c>
      <c r="E195" s="3" t="n">
        <f aca="false">LOOKUP(C195,{0,30,60,90},{1,2,3,4})</f>
        <v>4</v>
      </c>
    </row>
    <row r="196" customFormat="false" ht="14.4" hidden="false" customHeight="false" outlineLevel="0" collapsed="false">
      <c r="A196" s="3" t="s">
        <v>8</v>
      </c>
      <c r="B196" s="3" t="n">
        <v>1951</v>
      </c>
      <c r="C196" s="4" t="n">
        <v>89.0913935518252</v>
      </c>
      <c r="D196" s="4" t="n">
        <v>5.67323127520458</v>
      </c>
      <c r="E196" s="3" t="n">
        <f aca="false">LOOKUP(C196,{0,30,60,90},{1,2,3,4})</f>
        <v>3</v>
      </c>
    </row>
    <row r="197" customFormat="false" ht="14.4" hidden="false" customHeight="false" outlineLevel="0" collapsed="false">
      <c r="A197" s="3" t="s">
        <v>8</v>
      </c>
      <c r="B197" s="3" t="n">
        <v>1952</v>
      </c>
      <c r="C197" s="4" t="n">
        <v>81.1257958711171</v>
      </c>
      <c r="D197" s="4" t="n">
        <v>7.27676917376807</v>
      </c>
      <c r="E197" s="3" t="n">
        <f aca="false">LOOKUP(C197,{0,30,60,90},{1,2,3,4})</f>
        <v>3</v>
      </c>
    </row>
    <row r="198" customFormat="false" ht="14.4" hidden="false" customHeight="false" outlineLevel="0" collapsed="false">
      <c r="A198" s="3" t="s">
        <v>8</v>
      </c>
      <c r="B198" s="3" t="n">
        <v>1953</v>
      </c>
      <c r="C198" s="4" t="n">
        <v>82.6012468471899</v>
      </c>
      <c r="D198" s="4" t="n">
        <v>4.67292947433862</v>
      </c>
      <c r="E198" s="3" t="n">
        <f aca="false">LOOKUP(C198,{0,30,60,90},{1,2,3,4})</f>
        <v>3</v>
      </c>
    </row>
    <row r="199" customFormat="false" ht="14.4" hidden="false" customHeight="false" outlineLevel="0" collapsed="false">
      <c r="A199" s="3" t="s">
        <v>8</v>
      </c>
      <c r="B199" s="3" t="n">
        <v>1954</v>
      </c>
      <c r="C199" s="4" t="n">
        <v>77.0121496556867</v>
      </c>
      <c r="D199" s="4" t="n">
        <v>-0.691259445012704</v>
      </c>
      <c r="E199" s="3" t="n">
        <f aca="false">LOOKUP(C199,{0,30,60,90},{1,2,3,4})</f>
        <v>3</v>
      </c>
    </row>
    <row r="200" customFormat="false" ht="14.4" hidden="false" customHeight="false" outlineLevel="0" collapsed="false">
      <c r="A200" s="3" t="s">
        <v>8</v>
      </c>
      <c r="B200" s="3" t="n">
        <v>1955</v>
      </c>
      <c r="C200" s="4" t="n">
        <v>72.3329763571958</v>
      </c>
      <c r="D200" s="4" t="n">
        <v>9.3388155162389</v>
      </c>
      <c r="E200" s="3" t="n">
        <f aca="false">LOOKUP(C200,{0,30,60,90},{1,2,3,4})</f>
        <v>3</v>
      </c>
    </row>
    <row r="201" customFormat="false" ht="14.4" hidden="false" customHeight="false" outlineLevel="0" collapsed="false">
      <c r="A201" s="3" t="s">
        <v>8</v>
      </c>
      <c r="B201" s="3" t="n">
        <v>1956</v>
      </c>
      <c r="C201" s="4" t="n">
        <v>68.0868108659238</v>
      </c>
      <c r="D201" s="4" t="n">
        <v>8.08991666223515</v>
      </c>
      <c r="E201" s="3" t="n">
        <f aca="false">LOOKUP(C201,{0,30,60,90},{1,2,3,4})</f>
        <v>3</v>
      </c>
    </row>
    <row r="202" customFormat="false" ht="14.4" hidden="false" customHeight="false" outlineLevel="0" collapsed="false">
      <c r="A202" s="3" t="s">
        <v>8</v>
      </c>
      <c r="B202" s="3" t="n">
        <v>1957</v>
      </c>
      <c r="C202" s="4" t="n">
        <v>61.4127461706783</v>
      </c>
      <c r="D202" s="4" t="n">
        <v>2.89565791878101</v>
      </c>
      <c r="E202" s="3" t="n">
        <f aca="false">LOOKUP(C202,{0,30,60,90},{1,2,3,4})</f>
        <v>3</v>
      </c>
    </row>
    <row r="203" customFormat="false" ht="14.4" hidden="false" customHeight="false" outlineLevel="0" collapsed="false">
      <c r="A203" s="3" t="s">
        <v>8</v>
      </c>
      <c r="B203" s="3" t="n">
        <v>1958</v>
      </c>
      <c r="C203" s="4" t="n">
        <v>61.7317766288903</v>
      </c>
      <c r="D203" s="4" t="n">
        <v>1.78890998756847</v>
      </c>
      <c r="E203" s="3" t="n">
        <f aca="false">LOOKUP(C203,{0,30,60,90},{1,2,3,4})</f>
        <v>3</v>
      </c>
    </row>
    <row r="204" customFormat="false" ht="14.4" hidden="false" customHeight="false" outlineLevel="0" collapsed="false">
      <c r="A204" s="3" t="s">
        <v>8</v>
      </c>
      <c r="B204" s="3" t="n">
        <v>1959</v>
      </c>
      <c r="C204" s="4" t="n">
        <v>63.6604431810841</v>
      </c>
      <c r="D204" s="4" t="n">
        <v>4.05379107642547</v>
      </c>
      <c r="E204" s="3" t="n">
        <f aca="false">LOOKUP(C204,{0,30,60,90},{1,2,3,4})</f>
        <v>3</v>
      </c>
    </row>
    <row r="205" customFormat="false" ht="14.4" hidden="false" customHeight="false" outlineLevel="0" collapsed="false">
      <c r="A205" s="3" t="s">
        <v>8</v>
      </c>
      <c r="B205" s="3" t="n">
        <v>1960</v>
      </c>
      <c r="C205" s="4" t="n">
        <v>61.7066973198621</v>
      </c>
      <c r="D205" s="4" t="n">
        <v>3.10714423907856</v>
      </c>
      <c r="E205" s="3" t="n">
        <f aca="false">LOOKUP(C205,{0,30,60,90},{1,2,3,4})</f>
        <v>3</v>
      </c>
    </row>
    <row r="206" customFormat="false" ht="14.4" hidden="false" customHeight="false" outlineLevel="0" collapsed="false">
      <c r="A206" s="3" t="s">
        <v>8</v>
      </c>
      <c r="B206" s="3" t="n">
        <v>1961</v>
      </c>
      <c r="C206" s="4" t="n">
        <v>53.1634603134157</v>
      </c>
      <c r="D206" s="4" t="n">
        <v>2.95096322241681</v>
      </c>
      <c r="E206" s="3" t="n">
        <f aca="false">LOOKUP(C206,{0,30,60,90},{1,2,3,4})</f>
        <v>2</v>
      </c>
    </row>
    <row r="207" customFormat="false" ht="14.4" hidden="false" customHeight="false" outlineLevel="0" collapsed="false">
      <c r="A207" s="3" t="s">
        <v>8</v>
      </c>
      <c r="B207" s="3" t="n">
        <v>1962</v>
      </c>
      <c r="C207" s="4" t="n">
        <v>53.8479725735903</v>
      </c>
      <c r="D207" s="4" t="n">
        <v>7.00616046367513</v>
      </c>
      <c r="E207" s="3" t="n">
        <f aca="false">LOOKUP(C207,{0,30,60,90},{1,2,3,4})</f>
        <v>2</v>
      </c>
    </row>
    <row r="208" customFormat="false" ht="14.4" hidden="false" customHeight="false" outlineLevel="0" collapsed="false">
      <c r="A208" s="3" t="s">
        <v>8</v>
      </c>
      <c r="B208" s="3" t="n">
        <v>1963</v>
      </c>
      <c r="C208" s="4" t="n">
        <v>53.6431527999825</v>
      </c>
      <c r="D208" s="4" t="n">
        <v>5.05933117583604</v>
      </c>
      <c r="E208" s="3" t="n">
        <f aca="false">LOOKUP(C208,{0,30,60,90},{1,2,3,4})</f>
        <v>2</v>
      </c>
    </row>
    <row r="209" customFormat="false" ht="14.4" hidden="false" customHeight="false" outlineLevel="0" collapsed="false">
      <c r="A209" s="3" t="s">
        <v>8</v>
      </c>
      <c r="B209" s="3" t="n">
        <v>1964</v>
      </c>
      <c r="C209" s="4" t="n">
        <v>52.0761314419677</v>
      </c>
      <c r="D209" s="4" t="n">
        <v>6.51585324333526</v>
      </c>
      <c r="E209" s="3" t="n">
        <f aca="false">LOOKUP(C209,{0,30,60,90},{1,2,3,4})</f>
        <v>2</v>
      </c>
    </row>
    <row r="210" customFormat="false" ht="14.4" hidden="false" customHeight="false" outlineLevel="0" collapsed="false">
      <c r="A210" s="3" t="s">
        <v>8</v>
      </c>
      <c r="B210" s="3" t="n">
        <v>1965</v>
      </c>
      <c r="C210" s="4" t="n">
        <v>48.0726517159848</v>
      </c>
      <c r="D210" s="4" t="n">
        <v>6.64897665120905</v>
      </c>
      <c r="E210" s="3" t="n">
        <f aca="false">LOOKUP(C210,{0,30,60,90},{1,2,3,4})</f>
        <v>2</v>
      </c>
    </row>
    <row r="211" customFormat="false" ht="14.4" hidden="false" customHeight="false" outlineLevel="0" collapsed="false">
      <c r="A211" s="3" t="s">
        <v>8</v>
      </c>
      <c r="B211" s="3" t="n">
        <v>1966</v>
      </c>
      <c r="C211" s="4" t="n">
        <v>50.8310579266617</v>
      </c>
      <c r="D211" s="4" t="n">
        <v>6.48373239202105</v>
      </c>
      <c r="E211" s="3" t="n">
        <f aca="false">LOOKUP(C211,{0,30,60,90},{1,2,3,4})</f>
        <v>2</v>
      </c>
    </row>
    <row r="212" customFormat="false" ht="14.4" hidden="false" customHeight="false" outlineLevel="0" collapsed="false">
      <c r="A212" s="3" t="s">
        <v>8</v>
      </c>
      <c r="B212" s="3" t="n">
        <v>1967</v>
      </c>
      <c r="C212" s="4" t="n">
        <v>49.9899497487437</v>
      </c>
      <c r="D212" s="4" t="n">
        <v>3.04469423496194</v>
      </c>
      <c r="E212" s="3" t="n">
        <f aca="false">LOOKUP(C212,{0,30,60,90},{1,2,3,4})</f>
        <v>2</v>
      </c>
    </row>
    <row r="213" customFormat="false" ht="14.4" hidden="false" customHeight="false" outlineLevel="0" collapsed="false">
      <c r="A213" s="3" t="s">
        <v>8</v>
      </c>
      <c r="B213" s="3" t="n">
        <v>1968</v>
      </c>
      <c r="C213" s="4" t="n">
        <v>50.2086274509804</v>
      </c>
      <c r="D213" s="4" t="n">
        <v>5.22703525300567</v>
      </c>
      <c r="E213" s="3" t="n">
        <f aca="false">LOOKUP(C213,{0,30,60,90},{1,2,3,4})</f>
        <v>2</v>
      </c>
    </row>
    <row r="214" customFormat="false" ht="14.4" hidden="false" customHeight="false" outlineLevel="0" collapsed="false">
      <c r="A214" s="3" t="s">
        <v>8</v>
      </c>
      <c r="B214" s="3" t="n">
        <v>1969</v>
      </c>
      <c r="C214" s="4" t="n">
        <v>49.4900458094442</v>
      </c>
      <c r="D214" s="4" t="n">
        <v>5.27146347593561</v>
      </c>
      <c r="E214" s="3" t="n">
        <f aca="false">LOOKUP(C214,{0,30,60,90},{1,2,3,4})</f>
        <v>2</v>
      </c>
    </row>
    <row r="215" customFormat="false" ht="14.4" hidden="false" customHeight="false" outlineLevel="0" collapsed="false">
      <c r="A215" s="3" t="s">
        <v>8</v>
      </c>
      <c r="B215" s="3" t="n">
        <v>1970</v>
      </c>
      <c r="C215" s="4" t="n">
        <v>44.8439475693879</v>
      </c>
      <c r="D215" s="4" t="n">
        <v>2.58359197955358</v>
      </c>
      <c r="E215" s="3" t="n">
        <f aca="false">LOOKUP(C215,{0,30,60,90},{1,2,3,4})</f>
        <v>2</v>
      </c>
    </row>
    <row r="216" customFormat="false" ht="14.4" hidden="false" customHeight="false" outlineLevel="0" collapsed="false">
      <c r="A216" s="3" t="s">
        <v>8</v>
      </c>
      <c r="B216" s="3" t="n">
        <v>1971</v>
      </c>
      <c r="C216" s="4" t="n">
        <v>44.8123000953931</v>
      </c>
      <c r="D216" s="4" t="n">
        <v>5.56890933925478</v>
      </c>
      <c r="E216" s="3" t="n">
        <f aca="false">LOOKUP(C216,{0,30,60,90},{1,2,3,4})</f>
        <v>2</v>
      </c>
    </row>
    <row r="217" customFormat="false" ht="14.4" hidden="false" customHeight="false" outlineLevel="0" collapsed="false">
      <c r="A217" s="3" t="s">
        <v>8</v>
      </c>
      <c r="B217" s="3" t="n">
        <v>1972</v>
      </c>
      <c r="C217" s="4" t="n">
        <v>44.4708655976262</v>
      </c>
      <c r="D217" s="4" t="n">
        <v>5.28381533390676</v>
      </c>
      <c r="E217" s="3" t="n">
        <f aca="false">LOOKUP(C217,{0,30,60,90},{1,2,3,4})</f>
        <v>2</v>
      </c>
    </row>
    <row r="218" customFormat="false" ht="14.4" hidden="false" customHeight="false" outlineLevel="0" collapsed="false">
      <c r="A218" s="3" t="s">
        <v>8</v>
      </c>
      <c r="B218" s="3" t="n">
        <v>1973</v>
      </c>
      <c r="C218" s="4" t="n">
        <v>41.3144154775954</v>
      </c>
      <c r="D218" s="4" t="n">
        <v>7.16134480320205</v>
      </c>
      <c r="E218" s="3" t="n">
        <f aca="false">LOOKUP(C218,{0,30,60,90},{1,2,3,4})</f>
        <v>2</v>
      </c>
    </row>
    <row r="219" customFormat="false" ht="14.4" hidden="false" customHeight="false" outlineLevel="0" collapsed="false">
      <c r="A219" s="3" t="s">
        <v>8</v>
      </c>
      <c r="B219" s="3" t="n">
        <v>1974</v>
      </c>
      <c r="C219" s="4" t="n">
        <v>37.8146920527249</v>
      </c>
      <c r="D219" s="4" t="n">
        <v>4.08487519860592</v>
      </c>
      <c r="E219" s="3" t="n">
        <f aca="false">LOOKUP(C219,{0,30,60,90},{1,2,3,4})</f>
        <v>2</v>
      </c>
    </row>
    <row r="220" customFormat="false" ht="14.4" hidden="false" customHeight="false" outlineLevel="0" collapsed="false">
      <c r="A220" s="3" t="s">
        <v>8</v>
      </c>
      <c r="B220" s="3" t="n">
        <v>1975</v>
      </c>
      <c r="C220" s="4" t="n">
        <v>37.0707858670361</v>
      </c>
      <c r="D220" s="4" t="n">
        <v>2.25926974591295</v>
      </c>
      <c r="E220" s="3" t="n">
        <f aca="false">LOOKUP(C220,{0,30,60,90},{1,2,3,4})</f>
        <v>2</v>
      </c>
    </row>
    <row r="221" customFormat="false" ht="14.4" hidden="false" customHeight="false" outlineLevel="0" collapsed="false">
      <c r="A221" s="3" t="s">
        <v>8</v>
      </c>
      <c r="B221" s="3" t="n">
        <v>1976</v>
      </c>
      <c r="C221" s="4" t="n">
        <v>36.2769391186171</v>
      </c>
      <c r="D221" s="4" t="n">
        <v>5.47688770243386</v>
      </c>
      <c r="E221" s="3" t="n">
        <f aca="false">LOOKUP(C221,{0,30,60,90},{1,2,3,4})</f>
        <v>2</v>
      </c>
    </row>
    <row r="222" customFormat="false" ht="14.4" hidden="false" customHeight="false" outlineLevel="0" collapsed="false">
      <c r="A222" s="3" t="s">
        <v>8</v>
      </c>
      <c r="B222" s="3" t="n">
        <v>1977</v>
      </c>
      <c r="C222" s="4" t="n">
        <v>36.4090595827329</v>
      </c>
      <c r="D222" s="4" t="n">
        <v>3.3606587781446</v>
      </c>
      <c r="E222" s="3" t="n">
        <f aca="false">LOOKUP(C222,{0,30,60,90},{1,2,3,4})</f>
        <v>2</v>
      </c>
    </row>
    <row r="223" customFormat="false" ht="14.4" hidden="false" customHeight="false" outlineLevel="0" collapsed="false">
      <c r="A223" s="3" t="s">
        <v>8</v>
      </c>
      <c r="B223" s="3" t="n">
        <v>1978</v>
      </c>
      <c r="C223" s="4" t="n">
        <v>34.1403254223236</v>
      </c>
      <c r="D223" s="4" t="n">
        <v>4.04394815663431</v>
      </c>
      <c r="E223" s="3" t="n">
        <f aca="false">LOOKUP(C223,{0,30,60,90},{1,2,3,4})</f>
        <v>2</v>
      </c>
    </row>
    <row r="224" customFormat="false" ht="14.4" hidden="false" customHeight="false" outlineLevel="0" collapsed="false">
      <c r="A224" s="3" t="s">
        <v>8</v>
      </c>
      <c r="B224" s="3" t="n">
        <v>1979</v>
      </c>
      <c r="C224" s="4" t="n">
        <v>37.7637566843413</v>
      </c>
      <c r="D224" s="4" t="n">
        <v>4.15687169336736</v>
      </c>
      <c r="E224" s="3" t="n">
        <f aca="false">LOOKUP(C224,{0,30,60,90},{1,2,3,4})</f>
        <v>2</v>
      </c>
    </row>
    <row r="225" customFormat="false" ht="14.4" hidden="false" customHeight="false" outlineLevel="0" collapsed="false">
      <c r="A225" s="3" t="s">
        <v>8</v>
      </c>
      <c r="B225" s="3" t="n">
        <v>1980</v>
      </c>
      <c r="C225" s="4" t="n">
        <v>35.1483009107144</v>
      </c>
      <c r="D225" s="4" t="n">
        <v>1.33813598396173</v>
      </c>
      <c r="E225" s="3" t="n">
        <f aca="false">LOOKUP(C225,{0,30,60,90},{1,2,3,4})</f>
        <v>2</v>
      </c>
    </row>
    <row r="226" customFormat="false" ht="14.4" hidden="false" customHeight="false" outlineLevel="0" collapsed="false">
      <c r="A226" s="3" t="s">
        <v>8</v>
      </c>
      <c r="B226" s="3" t="n">
        <v>1981</v>
      </c>
      <c r="C226" s="4" t="n">
        <v>35.3812214717856</v>
      </c>
      <c r="D226" s="4" t="n">
        <v>1.5475053130301</v>
      </c>
      <c r="E226" s="3" t="n">
        <f aca="false">LOOKUP(C226,{0,30,60,90},{1,2,3,4})</f>
        <v>2</v>
      </c>
    </row>
    <row r="227" customFormat="false" ht="14.4" hidden="false" customHeight="false" outlineLevel="0" collapsed="false">
      <c r="A227" s="3" t="s">
        <v>8</v>
      </c>
      <c r="B227" s="3" t="n">
        <v>1982</v>
      </c>
      <c r="C227" s="4" t="n">
        <v>36.2000075153124</v>
      </c>
      <c r="D227" s="4" t="n">
        <v>0.124993519921213</v>
      </c>
      <c r="E227" s="3" t="n">
        <f aca="false">LOOKUP(C227,{0,30,60,90},{1,2,3,4})</f>
        <v>2</v>
      </c>
    </row>
    <row r="228" customFormat="false" ht="14.4" hidden="false" customHeight="false" outlineLevel="0" collapsed="false">
      <c r="A228" s="3" t="s">
        <v>8</v>
      </c>
      <c r="B228" s="3" t="n">
        <v>1983</v>
      </c>
      <c r="C228" s="4" t="n">
        <v>39.030610519195</v>
      </c>
      <c r="D228" s="4" t="n">
        <v>3.866893713637</v>
      </c>
      <c r="E228" s="3" t="n">
        <f aca="false">LOOKUP(C228,{0,30,60,90},{1,2,3,4})</f>
        <v>2</v>
      </c>
    </row>
    <row r="229" customFormat="false" ht="14.4" hidden="false" customHeight="false" outlineLevel="0" collapsed="false">
      <c r="A229" s="3" t="s">
        <v>8</v>
      </c>
      <c r="B229" s="3" t="n">
        <v>1984</v>
      </c>
      <c r="C229" s="4" t="n">
        <v>41.9736251042803</v>
      </c>
      <c r="D229" s="4" t="n">
        <v>5.89410368083774</v>
      </c>
      <c r="E229" s="3" t="n">
        <f aca="false">LOOKUP(C229,{0,30,60,90},{1,2,3,4})</f>
        <v>2</v>
      </c>
    </row>
    <row r="230" customFormat="false" ht="14.4" hidden="false" customHeight="false" outlineLevel="0" collapsed="false">
      <c r="A230" s="3" t="s">
        <v>8</v>
      </c>
      <c r="B230" s="3" t="n">
        <v>1985</v>
      </c>
      <c r="C230" s="4" t="n">
        <v>45.3476626987575</v>
      </c>
      <c r="D230" s="4" t="n">
        <v>5.35402951350146</v>
      </c>
      <c r="E230" s="3" t="n">
        <f aca="false">LOOKUP(C230,{0,30,60,90},{1,2,3,4})</f>
        <v>2</v>
      </c>
    </row>
    <row r="231" customFormat="false" ht="14.4" hidden="false" customHeight="false" outlineLevel="0" collapsed="false">
      <c r="A231" s="3" t="s">
        <v>8</v>
      </c>
      <c r="B231" s="3" t="n">
        <v>1986</v>
      </c>
      <c r="C231" s="4" t="n">
        <v>49.753106098691</v>
      </c>
      <c r="D231" s="4" t="n">
        <v>4.0375523145842</v>
      </c>
      <c r="E231" s="3" t="n">
        <f aca="false">LOOKUP(C231,{0,30,60,90},{1,2,3,4})</f>
        <v>2</v>
      </c>
    </row>
    <row r="232" customFormat="false" ht="14.4" hidden="false" customHeight="false" outlineLevel="0" collapsed="false">
      <c r="A232" s="3" t="s">
        <v>8</v>
      </c>
      <c r="B232" s="3" t="n">
        <v>1987</v>
      </c>
      <c r="C232" s="4" t="n">
        <v>51.0987096763836</v>
      </c>
      <c r="D232" s="4" t="n">
        <v>1.78001352049946</v>
      </c>
      <c r="E232" s="3" t="n">
        <f aca="false">LOOKUP(C232,{0,30,60,90},{1,2,3,4})</f>
        <v>2</v>
      </c>
    </row>
    <row r="233" customFormat="false" ht="14.4" hidden="false" customHeight="false" outlineLevel="0" collapsed="false">
      <c r="A233" s="3" t="s">
        <v>8</v>
      </c>
      <c r="B233" s="3" t="n">
        <v>1988</v>
      </c>
      <c r="C233" s="4" t="n">
        <v>53.6587161253418</v>
      </c>
      <c r="D233" s="4" t="n">
        <v>-0.172848825260929</v>
      </c>
      <c r="E233" s="3" t="n">
        <f aca="false">LOOKUP(C233,{0,30,60,90},{1,2,3,4})</f>
        <v>2</v>
      </c>
    </row>
    <row r="234" customFormat="false" ht="14.4" hidden="false" customHeight="false" outlineLevel="0" collapsed="false">
      <c r="A234" s="3" t="s">
        <v>8</v>
      </c>
      <c r="B234" s="3" t="n">
        <v>1989</v>
      </c>
      <c r="C234" s="4" t="n">
        <v>54.6146648825548</v>
      </c>
      <c r="D234" s="4" t="n">
        <v>0.997558549031363</v>
      </c>
      <c r="E234" s="3" t="n">
        <f aca="false">LOOKUP(C234,{0,30,60,90},{1,2,3,4})</f>
        <v>2</v>
      </c>
    </row>
    <row r="235" customFormat="false" ht="14.4" hidden="false" customHeight="false" outlineLevel="0" collapsed="false">
      <c r="A235" s="3" t="s">
        <v>8</v>
      </c>
      <c r="B235" s="3" t="n">
        <v>1990</v>
      </c>
      <c r="C235" s="4" t="n">
        <v>55.223246117385</v>
      </c>
      <c r="D235" s="4" t="n">
        <v>1.9275140029591</v>
      </c>
      <c r="E235" s="3" t="n">
        <f aca="false">LOOKUP(C235,{0,30,60,90},{1,2,3,4})</f>
        <v>2</v>
      </c>
    </row>
    <row r="236" customFormat="false" ht="14.4" hidden="false" customHeight="false" outlineLevel="0" collapsed="false">
      <c r="A236" s="3" t="s">
        <v>8</v>
      </c>
      <c r="B236" s="3" t="n">
        <v>1991</v>
      </c>
      <c r="C236" s="4" t="n">
        <v>57.3084345394707</v>
      </c>
      <c r="D236" s="4" t="n">
        <v>3.10462896148147</v>
      </c>
      <c r="E236" s="3" t="n">
        <f aca="false">LOOKUP(C236,{0,30,60,90},{1,2,3,4})</f>
        <v>2</v>
      </c>
    </row>
    <row r="237" customFormat="false" ht="14.4" hidden="false" customHeight="false" outlineLevel="0" collapsed="false">
      <c r="A237" s="3" t="s">
        <v>8</v>
      </c>
      <c r="B237" s="3" t="n">
        <v>1992</v>
      </c>
      <c r="C237" s="4" t="n">
        <v>59.7134880360811</v>
      </c>
      <c r="D237" s="4" t="n">
        <v>3.5231049814781</v>
      </c>
      <c r="E237" s="3" t="n">
        <f aca="false">LOOKUP(C237,{0,30,60,90},{1,2,3,4})</f>
        <v>2</v>
      </c>
    </row>
    <row r="238" customFormat="false" ht="14.4" hidden="false" customHeight="false" outlineLevel="0" collapsed="false">
      <c r="A238" s="3" t="s">
        <v>8</v>
      </c>
      <c r="B238" s="3" t="n">
        <v>1993</v>
      </c>
      <c r="C238" s="4" t="n">
        <v>61.3573709556398</v>
      </c>
      <c r="D238" s="4" t="n">
        <v>2.78663707893585</v>
      </c>
      <c r="E238" s="3" t="n">
        <f aca="false">LOOKUP(C238,{0,30,60,90},{1,2,3,4})</f>
        <v>3</v>
      </c>
    </row>
    <row r="239" customFormat="false" ht="14.4" hidden="false" customHeight="false" outlineLevel="0" collapsed="false">
      <c r="A239" s="3" t="s">
        <v>8</v>
      </c>
      <c r="B239" s="3" t="n">
        <v>1994</v>
      </c>
      <c r="C239" s="4" t="n">
        <v>63.4501812686759</v>
      </c>
      <c r="D239" s="4" t="n">
        <v>5.05138434156796</v>
      </c>
      <c r="E239" s="3" t="n">
        <f aca="false">LOOKUP(C239,{0,30,60,90},{1,2,3,4})</f>
        <v>3</v>
      </c>
    </row>
    <row r="240" customFormat="false" ht="14.4" hidden="false" customHeight="false" outlineLevel="0" collapsed="false">
      <c r="A240" s="3" t="s">
        <v>8</v>
      </c>
      <c r="B240" s="3" t="n">
        <v>1995</v>
      </c>
      <c r="C240" s="4" t="n">
        <v>63.1602322147637</v>
      </c>
      <c r="D240" s="4" t="n">
        <v>4.18634907398121</v>
      </c>
      <c r="E240" s="3" t="n">
        <f aca="false">LOOKUP(C240,{0,30,60,90},{1,2,3,4})</f>
        <v>3</v>
      </c>
    </row>
    <row r="241" customFormat="false" ht="14.4" hidden="false" customHeight="false" outlineLevel="0" collapsed="false">
      <c r="A241" s="3" t="s">
        <v>8</v>
      </c>
      <c r="B241" s="3" t="n">
        <v>1996</v>
      </c>
      <c r="C241" s="4" t="n">
        <v>61.4661322955692</v>
      </c>
      <c r="D241" s="4" t="n">
        <v>5.09976633590639</v>
      </c>
      <c r="E241" s="3" t="n">
        <f aca="false">LOOKUP(C241,{0,30,60,90},{1,2,3,4})</f>
        <v>3</v>
      </c>
    </row>
    <row r="242" customFormat="false" ht="14.4" hidden="false" customHeight="false" outlineLevel="0" collapsed="false">
      <c r="A242" s="3" t="s">
        <v>8</v>
      </c>
      <c r="B242" s="3" t="n">
        <v>1997</v>
      </c>
      <c r="C242" s="4" t="n">
        <v>58.1786665237049</v>
      </c>
      <c r="D242" s="4" t="n">
        <v>5.39264034704545</v>
      </c>
      <c r="E242" s="3" t="n">
        <f aca="false">LOOKUP(C242,{0,30,60,90},{1,2,3,4})</f>
        <v>2</v>
      </c>
    </row>
    <row r="243" customFormat="false" ht="14.4" hidden="false" customHeight="false" outlineLevel="0" collapsed="false">
      <c r="A243" s="3" t="s">
        <v>8</v>
      </c>
      <c r="B243" s="3" t="n">
        <v>1998</v>
      </c>
      <c r="C243" s="4" t="n">
        <v>56.6246623873163</v>
      </c>
      <c r="D243" s="4" t="n">
        <v>2.68278349077422</v>
      </c>
      <c r="E243" s="3" t="n">
        <f aca="false">LOOKUP(C243,{0,30,60,90},{1,2,3,4})</f>
        <v>2</v>
      </c>
    </row>
    <row r="244" customFormat="false" ht="14.4" hidden="false" customHeight="false" outlineLevel="0" collapsed="false">
      <c r="A244" s="3" t="s">
        <v>8</v>
      </c>
      <c r="B244" s="3" t="n">
        <v>1999</v>
      </c>
      <c r="C244" s="4" t="n">
        <v>52.2713091427973</v>
      </c>
      <c r="D244" s="4" t="n">
        <v>2.02577059008238</v>
      </c>
      <c r="E244" s="3" t="n">
        <f aca="false">LOOKUP(C244,{0,30,60,90},{1,2,3,4})</f>
        <v>2</v>
      </c>
    </row>
    <row r="245" customFormat="false" ht="14.4" hidden="false" customHeight="false" outlineLevel="0" collapsed="false">
      <c r="A245" s="3" t="s">
        <v>8</v>
      </c>
      <c r="B245" s="3" t="n">
        <v>2000</v>
      </c>
      <c r="C245" s="4" t="n">
        <v>43.7614431152278</v>
      </c>
      <c r="D245" s="4" t="n">
        <v>3.25356799462169</v>
      </c>
      <c r="E245" s="3" t="n">
        <f aca="false">LOOKUP(C245,{0,30,60,90},{1,2,3,4})</f>
        <v>2</v>
      </c>
    </row>
    <row r="246" customFormat="false" ht="14.4" hidden="false" customHeight="false" outlineLevel="0" collapsed="false">
      <c r="A246" s="3" t="s">
        <v>8</v>
      </c>
      <c r="B246" s="3" t="n">
        <v>2001</v>
      </c>
      <c r="C246" s="4" t="n">
        <v>41.9613635328488</v>
      </c>
      <c r="D246" s="4" t="n">
        <v>1.99015413560657</v>
      </c>
      <c r="E246" s="3" t="n">
        <f aca="false">LOOKUP(C246,{0,30,60,90},{1,2,3,4})</f>
        <v>2</v>
      </c>
    </row>
    <row r="247" customFormat="false" ht="14.4" hidden="false" customHeight="false" outlineLevel="0" collapsed="false">
      <c r="A247" s="3" t="s">
        <v>8</v>
      </c>
      <c r="B247" s="3" t="n">
        <v>2002</v>
      </c>
      <c r="C247" s="4" t="n">
        <v>41.8013326285151</v>
      </c>
      <c r="D247" s="4" t="n">
        <v>1.5020556300011</v>
      </c>
      <c r="E247" s="3" t="n">
        <f aca="false">LOOKUP(C247,{0,30,60,90},{1,2,3,4})</f>
        <v>2</v>
      </c>
    </row>
    <row r="248" customFormat="false" ht="14.4" hidden="false" customHeight="false" outlineLevel="0" collapsed="false">
      <c r="A248" s="3" t="s">
        <v>8</v>
      </c>
      <c r="B248" s="3" t="n">
        <v>2003</v>
      </c>
      <c r="C248" s="4" t="n">
        <v>39.5047150574403</v>
      </c>
      <c r="D248" s="4" t="n">
        <v>1.01352403424735</v>
      </c>
      <c r="E248" s="3" t="n">
        <f aca="false">LOOKUP(C248,{0,30,60,90},{1,2,3,4})</f>
        <v>2</v>
      </c>
    </row>
    <row r="249" customFormat="false" ht="14.4" hidden="false" customHeight="false" outlineLevel="0" collapsed="false">
      <c r="A249" s="3" t="s">
        <v>8</v>
      </c>
      <c r="B249" s="3" t="n">
        <v>2004</v>
      </c>
      <c r="C249" s="4" t="n">
        <v>36.0766247475675</v>
      </c>
      <c r="D249" s="4" t="n">
        <v>3.86412636417943</v>
      </c>
      <c r="E249" s="3" t="n">
        <f aca="false">LOOKUP(C249,{0,30,60,90},{1,2,3,4})</f>
        <v>2</v>
      </c>
    </row>
    <row r="250" customFormat="false" ht="14.4" hidden="false" customHeight="false" outlineLevel="0" collapsed="false">
      <c r="A250" s="3" t="s">
        <v>8</v>
      </c>
      <c r="B250" s="3" t="n">
        <v>2005</v>
      </c>
      <c r="C250" s="4" t="n">
        <v>32.1843327919742</v>
      </c>
      <c r="D250" s="4" t="n">
        <v>2.73920744287439</v>
      </c>
      <c r="E250" s="3" t="n">
        <f aca="false">LOOKUP(C250,{0,30,60,90},{1,2,3,4})</f>
        <v>2</v>
      </c>
    </row>
    <row r="251" customFormat="false" ht="14.4" hidden="false" customHeight="false" outlineLevel="0" collapsed="false">
      <c r="A251" s="3" t="s">
        <v>8</v>
      </c>
      <c r="B251" s="3" t="n">
        <v>2006</v>
      </c>
      <c r="C251" s="4" t="n">
        <v>28.6955736558667</v>
      </c>
      <c r="D251" s="4" t="n">
        <v>2.28088854199129</v>
      </c>
      <c r="E251" s="3" t="n">
        <f aca="false">LOOKUP(C251,{0,30,60,90},{1,2,3,4})</f>
        <v>1</v>
      </c>
    </row>
    <row r="252" customFormat="false" ht="14.4" hidden="false" customHeight="false" outlineLevel="0" collapsed="false">
      <c r="A252" s="3" t="s">
        <v>8</v>
      </c>
      <c r="B252" s="3" t="n">
        <v>2007</v>
      </c>
      <c r="C252" s="4" t="n">
        <v>27.1732590871763</v>
      </c>
      <c r="D252" s="4" t="n">
        <v>3.13409178573727</v>
      </c>
      <c r="E252" s="3" t="n">
        <f aca="false">LOOKUP(C252,{0,30,60,90},{1,2,3,4})</f>
        <v>1</v>
      </c>
    </row>
    <row r="253" customFormat="false" ht="14.4" hidden="false" customHeight="false" outlineLevel="0" collapsed="false">
      <c r="A253" s="3" t="s">
        <v>8</v>
      </c>
      <c r="B253" s="3" t="n">
        <v>2008</v>
      </c>
      <c r="C253" s="4" t="n">
        <v>23.3247786777171</v>
      </c>
      <c r="D253" s="4" t="n">
        <v>2.13213029844796</v>
      </c>
      <c r="E253" s="3" t="n">
        <f aca="false">LOOKUP(C253,{0,30,60,90},{1,2,3,4})</f>
        <v>1</v>
      </c>
    </row>
    <row r="254" customFormat="false" ht="14.4" hidden="false" customHeight="false" outlineLevel="0" collapsed="false">
      <c r="A254" s="3" t="s">
        <v>8</v>
      </c>
      <c r="B254" s="3" t="n">
        <v>2009</v>
      </c>
      <c r="C254" s="4" t="n">
        <v>30.2371908535509</v>
      </c>
      <c r="D254" s="4" t="n">
        <v>-1.90667609190309</v>
      </c>
      <c r="E254" s="3" t="n">
        <f aca="false">LOOKUP(C254,{0,30,60,90},{1,2,3,4})</f>
        <v>2</v>
      </c>
    </row>
    <row r="255" customFormat="false" ht="14.4" hidden="false" customHeight="false" outlineLevel="0" collapsed="false">
      <c r="A255" s="3" t="s">
        <v>9</v>
      </c>
      <c r="B255" s="3" t="n">
        <v>1950</v>
      </c>
      <c r="C255" s="4" t="n">
        <v>46.3390207715134</v>
      </c>
      <c r="D255" s="4" t="n">
        <v>7.9458545282729</v>
      </c>
      <c r="E255" s="3" t="n">
        <f aca="false">LOOKUP(C255,{0,30,60,90},{1,2,3,4})</f>
        <v>2</v>
      </c>
    </row>
    <row r="256" customFormat="false" ht="14.4" hidden="false" customHeight="false" outlineLevel="0" collapsed="false">
      <c r="A256" s="3" t="s">
        <v>9</v>
      </c>
      <c r="B256" s="3" t="n">
        <v>1951</v>
      </c>
      <c r="C256" s="4" t="n">
        <v>41.0852746682802</v>
      </c>
      <c r="D256" s="4" t="n">
        <v>0.667700816078765</v>
      </c>
      <c r="E256" s="3" t="n">
        <f aca="false">LOOKUP(C256,{0,30,60,90},{1,2,3,4})</f>
        <v>2</v>
      </c>
    </row>
    <row r="257" customFormat="false" ht="14.4" hidden="false" customHeight="false" outlineLevel="0" collapsed="false">
      <c r="A257" s="3" t="s">
        <v>9</v>
      </c>
      <c r="B257" s="3" t="n">
        <v>1952</v>
      </c>
      <c r="C257" s="4" t="n">
        <v>38.7250769978927</v>
      </c>
      <c r="D257" s="4" t="n">
        <v>0.978158917325467</v>
      </c>
      <c r="E257" s="3" t="n">
        <f aca="false">LOOKUP(C257,{0,30,60,90},{1,2,3,4})</f>
        <v>2</v>
      </c>
    </row>
    <row r="258" customFormat="false" ht="14.4" hidden="false" customHeight="false" outlineLevel="0" collapsed="false">
      <c r="A258" s="3" t="s">
        <v>9</v>
      </c>
      <c r="B258" s="3" t="n">
        <v>1953</v>
      </c>
      <c r="C258" s="4" t="n">
        <v>36.1387711864407</v>
      </c>
      <c r="D258" s="4" t="n">
        <v>5.68935774946922</v>
      </c>
      <c r="E258" s="3" t="n">
        <f aca="false">LOOKUP(C258,{0,30,60,90},{1,2,3,4})</f>
        <v>2</v>
      </c>
    </row>
    <row r="259" customFormat="false" ht="14.4" hidden="false" customHeight="false" outlineLevel="0" collapsed="false">
      <c r="A259" s="3" t="s">
        <v>9</v>
      </c>
      <c r="B259" s="3" t="n">
        <v>1954</v>
      </c>
      <c r="C259" s="4" t="n">
        <v>29.3954159898935</v>
      </c>
      <c r="D259" s="4" t="n">
        <v>1.94293606202329</v>
      </c>
      <c r="E259" s="3" t="n">
        <f aca="false">LOOKUP(C259,{0,30,60,90},{1,2,3,4})</f>
        <v>1</v>
      </c>
    </row>
    <row r="260" customFormat="false" ht="14.4" hidden="false" customHeight="false" outlineLevel="0" collapsed="false">
      <c r="A260" s="3" t="s">
        <v>9</v>
      </c>
      <c r="B260" s="3" t="n">
        <v>1955</v>
      </c>
      <c r="C260" s="4" t="n">
        <v>29.8409405255878</v>
      </c>
      <c r="D260" s="4" t="n">
        <v>1.07765256481311</v>
      </c>
      <c r="E260" s="3" t="n">
        <f aca="false">LOOKUP(C260,{0,30,60,90},{1,2,3,4})</f>
        <v>1</v>
      </c>
    </row>
    <row r="261" customFormat="false" ht="14.4" hidden="false" customHeight="false" outlineLevel="0" collapsed="false">
      <c r="A261" s="3" t="s">
        <v>9</v>
      </c>
      <c r="B261" s="3" t="n">
        <v>1956</v>
      </c>
      <c r="C261" s="4" t="n">
        <v>28.6074557858321</v>
      </c>
      <c r="D261" s="4" t="n">
        <v>1.20933349579626</v>
      </c>
      <c r="E261" s="3" t="n">
        <f aca="false">LOOKUP(C261,{0,30,60,90},{1,2,3,4})</f>
        <v>1</v>
      </c>
    </row>
    <row r="262" customFormat="false" ht="14.4" hidden="false" customHeight="false" outlineLevel="0" collapsed="false">
      <c r="A262" s="3" t="s">
        <v>9</v>
      </c>
      <c r="B262" s="3" t="n">
        <v>1957</v>
      </c>
      <c r="C262" s="4" t="n">
        <v>27.085488287192</v>
      </c>
      <c r="D262" s="4" t="n">
        <v>7.58765989465764</v>
      </c>
      <c r="E262" s="3" t="n">
        <f aca="false">LOOKUP(C262,{0,30,60,90},{1,2,3,4})</f>
        <v>1</v>
      </c>
    </row>
    <row r="263" customFormat="false" ht="14.4" hidden="false" customHeight="false" outlineLevel="0" collapsed="false">
      <c r="A263" s="3" t="s">
        <v>9</v>
      </c>
      <c r="B263" s="3" t="n">
        <v>1958</v>
      </c>
      <c r="C263" s="4" t="n">
        <v>26.1473500291206</v>
      </c>
      <c r="D263" s="4" t="n">
        <v>2.25200022380125</v>
      </c>
      <c r="E263" s="3" t="n">
        <f aca="false">LOOKUP(C263,{0,30,60,90},{1,2,3,4})</f>
        <v>1</v>
      </c>
    </row>
    <row r="264" customFormat="false" ht="14.4" hidden="false" customHeight="false" outlineLevel="0" collapsed="false">
      <c r="A264" s="3" t="s">
        <v>9</v>
      </c>
      <c r="B264" s="3" t="n">
        <v>1959</v>
      </c>
      <c r="C264" s="4" t="n">
        <v>23.1199453838882</v>
      </c>
      <c r="D264" s="4" t="n">
        <v>7.43892095975487</v>
      </c>
      <c r="E264" s="3" t="n">
        <f aca="false">LOOKUP(C264,{0,30,60,90},{1,2,3,4})</f>
        <v>1</v>
      </c>
    </row>
    <row r="265" customFormat="false" ht="14.4" hidden="false" customHeight="false" outlineLevel="0" collapsed="false">
      <c r="A265" s="3" t="s">
        <v>9</v>
      </c>
      <c r="B265" s="3" t="n">
        <v>1960</v>
      </c>
      <c r="C265" s="4" t="n">
        <v>19.9259549845535</v>
      </c>
      <c r="D265" s="4" t="n">
        <v>2.79348102877515</v>
      </c>
      <c r="E265" s="3" t="n">
        <f aca="false">LOOKUP(C265,{0,30,60,90},{1,2,3,4})</f>
        <v>1</v>
      </c>
    </row>
    <row r="266" customFormat="false" ht="14.4" hidden="false" customHeight="false" outlineLevel="0" collapsed="false">
      <c r="A266" s="3" t="s">
        <v>9</v>
      </c>
      <c r="B266" s="3" t="n">
        <v>1961</v>
      </c>
      <c r="C266" s="4" t="n">
        <v>16.4043318133988</v>
      </c>
      <c r="D266" s="4" t="n">
        <v>6.33933658681596</v>
      </c>
      <c r="E266" s="3" t="n">
        <f aca="false">LOOKUP(C266,{0,30,60,90},{1,2,3,4})</f>
        <v>1</v>
      </c>
    </row>
    <row r="267" customFormat="false" ht="14.4" hidden="false" customHeight="false" outlineLevel="0" collapsed="false">
      <c r="A267" s="3" t="s">
        <v>9</v>
      </c>
      <c r="B267" s="3" t="n">
        <v>1962</v>
      </c>
      <c r="C267" s="4" t="n">
        <v>15.0816354330862</v>
      </c>
      <c r="D267" s="4" t="n">
        <v>5.51879979499603</v>
      </c>
      <c r="E267" s="3" t="n">
        <f aca="false">LOOKUP(C267,{0,30,60,90},{1,2,3,4})</f>
        <v>1</v>
      </c>
    </row>
    <row r="268" customFormat="false" ht="14.4" hidden="false" customHeight="false" outlineLevel="0" collapsed="false">
      <c r="A268" s="3" t="s">
        <v>9</v>
      </c>
      <c r="B268" s="3" t="n">
        <v>1963</v>
      </c>
      <c r="C268" s="4" t="n">
        <v>13.4740798054604</v>
      </c>
      <c r="D268" s="4" t="n">
        <v>0.627000772712227</v>
      </c>
      <c r="E268" s="3" t="n">
        <f aca="false">LOOKUP(C268,{0,30,60,90},{1,2,3,4})</f>
        <v>1</v>
      </c>
    </row>
    <row r="269" customFormat="false" ht="14.4" hidden="false" customHeight="false" outlineLevel="0" collapsed="false">
      <c r="A269" s="3" t="s">
        <v>9</v>
      </c>
      <c r="B269" s="3" t="n">
        <v>1964</v>
      </c>
      <c r="C269" s="4" t="n">
        <v>10.7544037776596</v>
      </c>
      <c r="D269" s="4" t="n">
        <v>9.35518550209526</v>
      </c>
      <c r="E269" s="3" t="n">
        <f aca="false">LOOKUP(C269,{0,30,60,90},{1,2,3,4})</f>
        <v>1</v>
      </c>
    </row>
    <row r="270" customFormat="false" ht="14.4" hidden="false" customHeight="false" outlineLevel="0" collapsed="false">
      <c r="A270" s="3" t="s">
        <v>9</v>
      </c>
      <c r="B270" s="3" t="n">
        <v>1965</v>
      </c>
      <c r="C270" s="4" t="n">
        <v>7.86657101865136</v>
      </c>
      <c r="D270" s="4" t="n">
        <v>4.56232570270649</v>
      </c>
      <c r="E270" s="3" t="n">
        <f aca="false">LOOKUP(C270,{0,30,60,90},{1,2,3,4})</f>
        <v>1</v>
      </c>
    </row>
    <row r="271" customFormat="false" ht="14.4" hidden="false" customHeight="false" outlineLevel="0" collapsed="false">
      <c r="A271" s="3" t="s">
        <v>9</v>
      </c>
      <c r="B271" s="3" t="n">
        <v>1966</v>
      </c>
      <c r="C271" s="4" t="n">
        <v>6.09621601064841</v>
      </c>
      <c r="D271" s="4" t="n">
        <v>2.72847631291133</v>
      </c>
      <c r="E271" s="3" t="n">
        <f aca="false">LOOKUP(C271,{0,30,60,90},{1,2,3,4})</f>
        <v>1</v>
      </c>
    </row>
    <row r="272" customFormat="false" ht="14.4" hidden="false" customHeight="false" outlineLevel="0" collapsed="false">
      <c r="A272" s="3" t="s">
        <v>9</v>
      </c>
      <c r="B272" s="3" t="n">
        <v>1967</v>
      </c>
      <c r="C272" s="4" t="n">
        <v>5.81973438902571</v>
      </c>
      <c r="D272" s="4" t="n">
        <v>3.36203515194531</v>
      </c>
      <c r="E272" s="3" t="n">
        <f aca="false">LOOKUP(C272,{0,30,60,90},{1,2,3,4})</f>
        <v>1</v>
      </c>
    </row>
    <row r="273" customFormat="false" ht="14.4" hidden="false" customHeight="false" outlineLevel="0" collapsed="false">
      <c r="A273" s="3" t="s">
        <v>9</v>
      </c>
      <c r="B273" s="3" t="n">
        <v>1968</v>
      </c>
      <c r="C273" s="4" t="n">
        <v>5.29299981409952</v>
      </c>
      <c r="D273" s="4" t="n">
        <v>4.10921773071433</v>
      </c>
      <c r="E273" s="3" t="n">
        <f aca="false">LOOKUP(C273,{0,30,60,90},{1,2,3,4})</f>
        <v>1</v>
      </c>
    </row>
    <row r="274" customFormat="false" ht="14.4" hidden="false" customHeight="false" outlineLevel="0" collapsed="false">
      <c r="A274" s="3" t="s">
        <v>9</v>
      </c>
      <c r="B274" s="3" t="n">
        <v>1969</v>
      </c>
      <c r="C274" s="4" t="n">
        <v>4.75241425543094</v>
      </c>
      <c r="D274" s="4" t="n">
        <v>6.37009008383525</v>
      </c>
      <c r="E274" s="3" t="n">
        <f aca="false">LOOKUP(C274,{0,30,60,90},{1,2,3,4})</f>
        <v>1</v>
      </c>
    </row>
    <row r="275" customFormat="false" ht="14.4" hidden="false" customHeight="false" outlineLevel="0" collapsed="false">
      <c r="A275" s="3" t="s">
        <v>9</v>
      </c>
      <c r="B275" s="3" t="n">
        <v>1970</v>
      </c>
      <c r="C275" s="4" t="n">
        <v>4.80666104484088</v>
      </c>
      <c r="D275" s="4" t="n">
        <v>2.0250314116476</v>
      </c>
      <c r="E275" s="3" t="n">
        <f aca="false">LOOKUP(C275,{0,30,60,90},{1,2,3,4})</f>
        <v>1</v>
      </c>
    </row>
    <row r="276" customFormat="false" ht="14.4" hidden="false" customHeight="false" outlineLevel="0" collapsed="false">
      <c r="A276" s="3" t="s">
        <v>9</v>
      </c>
      <c r="B276" s="3" t="n">
        <v>1971</v>
      </c>
      <c r="C276" s="4" t="n">
        <v>5.01722684726515</v>
      </c>
      <c r="D276" s="4" t="n">
        <v>2.66617618834368</v>
      </c>
      <c r="E276" s="3" t="n">
        <f aca="false">LOOKUP(C276,{0,30,60,90},{1,2,3,4})</f>
        <v>1</v>
      </c>
    </row>
    <row r="277" customFormat="false" ht="14.4" hidden="false" customHeight="false" outlineLevel="0" collapsed="false">
      <c r="A277" s="3" t="s">
        <v>9</v>
      </c>
      <c r="B277" s="3" t="n">
        <v>1972</v>
      </c>
      <c r="C277" s="4" t="n">
        <v>5.28447171378354</v>
      </c>
      <c r="D277" s="4" t="n">
        <v>5.27644062251718</v>
      </c>
      <c r="E277" s="3" t="n">
        <f aca="false">LOOKUP(C277,{0,30,60,90},{1,2,3,4})</f>
        <v>1</v>
      </c>
    </row>
    <row r="278" customFormat="false" ht="14.4" hidden="false" customHeight="false" outlineLevel="0" collapsed="false">
      <c r="A278" s="3" t="s">
        <v>9</v>
      </c>
      <c r="B278" s="3" t="n">
        <v>1973</v>
      </c>
      <c r="C278" s="4" t="n">
        <v>4.9619713171115</v>
      </c>
      <c r="D278" s="4" t="n">
        <v>3.63135931812129</v>
      </c>
      <c r="E278" s="3" t="n">
        <f aca="false">LOOKUP(C278,{0,30,60,90},{1,2,3,4})</f>
        <v>1</v>
      </c>
    </row>
    <row r="279" customFormat="false" ht="14.4" hidden="false" customHeight="false" outlineLevel="0" collapsed="false">
      <c r="A279" s="3" t="s">
        <v>9</v>
      </c>
      <c r="B279" s="3" t="n">
        <v>1974</v>
      </c>
      <c r="C279" s="4" t="n">
        <v>4.56084465280282</v>
      </c>
      <c r="D279" s="4" t="n">
        <v>-0.93243088873658</v>
      </c>
      <c r="E279" s="3" t="n">
        <f aca="false">LOOKUP(C279,{0,30,60,90},{1,2,3,4})</f>
        <v>1</v>
      </c>
    </row>
    <row r="280" customFormat="false" ht="14.4" hidden="false" customHeight="false" outlineLevel="0" collapsed="false">
      <c r="A280" s="3" t="s">
        <v>9</v>
      </c>
      <c r="B280" s="3" t="n">
        <v>1975</v>
      </c>
      <c r="C280" s="4" t="n">
        <v>4.33788012409292</v>
      </c>
      <c r="D280" s="4" t="n">
        <v>-0.660142117931939</v>
      </c>
      <c r="E280" s="3" t="n">
        <f aca="false">LOOKUP(C280,{0,30,60,90},{1,2,3,4})</f>
        <v>1</v>
      </c>
    </row>
    <row r="281" customFormat="false" ht="14.4" hidden="false" customHeight="false" outlineLevel="0" collapsed="false">
      <c r="A281" s="3" t="s">
        <v>9</v>
      </c>
      <c r="B281" s="3" t="n">
        <v>1980</v>
      </c>
      <c r="C281" s="4" t="n">
        <v>34.973</v>
      </c>
      <c r="D281" s="4" t="n">
        <v>-0.441574352953189</v>
      </c>
      <c r="E281" s="3" t="n">
        <f aca="false">LOOKUP(C281,{0,30,60,90},{1,2,3,4})</f>
        <v>2</v>
      </c>
    </row>
    <row r="282" customFormat="false" ht="14.4" hidden="false" customHeight="false" outlineLevel="0" collapsed="false">
      <c r="A282" s="3" t="s">
        <v>9</v>
      </c>
      <c r="B282" s="3" t="n">
        <v>1981</v>
      </c>
      <c r="C282" s="4" t="n">
        <v>45.433</v>
      </c>
      <c r="D282" s="4" t="n">
        <v>-0.886903820235196</v>
      </c>
      <c r="E282" s="3" t="n">
        <f aca="false">LOOKUP(C282,{0,30,60,90},{1,2,3,4})</f>
        <v>2</v>
      </c>
    </row>
    <row r="283" customFormat="false" ht="14.4" hidden="false" customHeight="false" outlineLevel="0" collapsed="false">
      <c r="A283" s="3" t="s">
        <v>9</v>
      </c>
      <c r="B283" s="3" t="n">
        <v>1982</v>
      </c>
      <c r="C283" s="4" t="n">
        <v>58.548</v>
      </c>
      <c r="D283" s="4" t="n">
        <v>3.71398274413535</v>
      </c>
      <c r="E283" s="3" t="n">
        <f aca="false">LOOKUP(C283,{0,30,60,90},{1,2,3,4})</f>
        <v>2</v>
      </c>
    </row>
    <row r="284" customFormat="false" ht="14.4" hidden="false" customHeight="false" outlineLevel="0" collapsed="false">
      <c r="A284" s="3" t="s">
        <v>9</v>
      </c>
      <c r="B284" s="3" t="n">
        <v>1983</v>
      </c>
      <c r="C284" s="4" t="n">
        <v>70.274</v>
      </c>
      <c r="D284" s="4" t="n">
        <v>2.65185724255999</v>
      </c>
      <c r="E284" s="3" t="n">
        <f aca="false">LOOKUP(C284,{0,30,60,90},{1,2,3,4})</f>
        <v>3</v>
      </c>
    </row>
    <row r="285" customFormat="false" ht="14.4" hidden="false" customHeight="false" outlineLevel="0" collapsed="false">
      <c r="A285" s="3" t="s">
        <v>9</v>
      </c>
      <c r="B285" s="3" t="n">
        <v>1984</v>
      </c>
      <c r="C285" s="4" t="n">
        <v>72.979</v>
      </c>
      <c r="D285" s="4" t="n">
        <v>4.16557709897225</v>
      </c>
      <c r="E285" s="3" t="n">
        <f aca="false">LOOKUP(C285,{0,30,60,90},{1,2,3,4})</f>
        <v>3</v>
      </c>
    </row>
    <row r="286" customFormat="false" ht="14.4" hidden="false" customHeight="false" outlineLevel="0" collapsed="false">
      <c r="A286" s="3" t="s">
        <v>9</v>
      </c>
      <c r="B286" s="3" t="n">
        <v>1985</v>
      </c>
      <c r="C286" s="4" t="n">
        <v>70.83</v>
      </c>
      <c r="D286" s="4" t="n">
        <v>4.02443446486849</v>
      </c>
      <c r="E286" s="3" t="n">
        <f aca="false">LOOKUP(C286,{0,30,60,90},{1,2,3,4})</f>
        <v>3</v>
      </c>
    </row>
    <row r="287" customFormat="false" ht="14.4" hidden="false" customHeight="false" outlineLevel="0" collapsed="false">
      <c r="A287" s="3" t="s">
        <v>9</v>
      </c>
      <c r="B287" s="3" t="n">
        <v>1986</v>
      </c>
      <c r="C287" s="4" t="n">
        <v>67.731</v>
      </c>
      <c r="D287" s="4" t="n">
        <v>4.94924089258804</v>
      </c>
      <c r="E287" s="3" t="n">
        <f aca="false">LOOKUP(C287,{0,30,60,90},{1,2,3,4})</f>
        <v>3</v>
      </c>
    </row>
    <row r="288" customFormat="false" ht="14.4" hidden="false" customHeight="false" outlineLevel="0" collapsed="false">
      <c r="A288" s="3" t="s">
        <v>9</v>
      </c>
      <c r="B288" s="3" t="n">
        <v>1987</v>
      </c>
      <c r="C288" s="4" t="n">
        <v>64.852</v>
      </c>
      <c r="D288" s="4" t="n">
        <v>0.289936831175419</v>
      </c>
      <c r="E288" s="3" t="n">
        <f aca="false">LOOKUP(C288,{0,30,60,90},{1,2,3,4})</f>
        <v>3</v>
      </c>
    </row>
    <row r="289" customFormat="false" ht="14.4" hidden="false" customHeight="false" outlineLevel="0" collapsed="false">
      <c r="A289" s="3" t="s">
        <v>9</v>
      </c>
      <c r="B289" s="3" t="n">
        <v>1988</v>
      </c>
      <c r="C289" s="4" t="n">
        <v>62.68</v>
      </c>
      <c r="D289" s="4" t="n">
        <v>-0.142664109582336</v>
      </c>
      <c r="E289" s="3" t="n">
        <f aca="false">LOOKUP(C289,{0,30,60,90},{1,2,3,4})</f>
        <v>3</v>
      </c>
    </row>
    <row r="290" customFormat="false" ht="14.4" hidden="false" customHeight="false" outlineLevel="0" collapsed="false">
      <c r="A290" s="3" t="s">
        <v>9</v>
      </c>
      <c r="B290" s="3" t="n">
        <v>1989</v>
      </c>
      <c r="C290" s="4" t="n">
        <v>61.198</v>
      </c>
      <c r="D290" s="4" t="n">
        <v>0.572900402683452</v>
      </c>
      <c r="E290" s="3" t="n">
        <f aca="false">LOOKUP(C290,{0,30,60,90},{1,2,3,4})</f>
        <v>3</v>
      </c>
    </row>
    <row r="291" customFormat="false" ht="14.4" hidden="false" customHeight="false" outlineLevel="0" collapsed="false">
      <c r="A291" s="3" t="s">
        <v>9</v>
      </c>
      <c r="B291" s="3" t="n">
        <v>1990</v>
      </c>
      <c r="C291" s="4" t="n">
        <v>62.5231963913552</v>
      </c>
      <c r="D291" s="4" t="n">
        <v>1.60744363496155</v>
      </c>
      <c r="E291" s="3" t="n">
        <f aca="false">LOOKUP(C291,{0,30,60,90},{1,2,3,4})</f>
        <v>3</v>
      </c>
    </row>
    <row r="292" customFormat="false" ht="14.4" hidden="false" customHeight="false" outlineLevel="0" collapsed="false">
      <c r="A292" s="3" t="s">
        <v>9</v>
      </c>
      <c r="B292" s="3" t="n">
        <v>1991</v>
      </c>
      <c r="C292" s="4" t="n">
        <v>63.44047037672</v>
      </c>
      <c r="D292" s="4" t="n">
        <v>1.3004028432706</v>
      </c>
      <c r="E292" s="3" t="n">
        <f aca="false">LOOKUP(C292,{0,30,60,90},{1,2,3,4})</f>
        <v>3</v>
      </c>
    </row>
    <row r="293" customFormat="false" ht="14.4" hidden="false" customHeight="false" outlineLevel="0" collapsed="false">
      <c r="A293" s="3" t="s">
        <v>9</v>
      </c>
      <c r="B293" s="3" t="n">
        <v>1992</v>
      </c>
      <c r="C293" s="4" t="n">
        <v>67.9575775291062</v>
      </c>
      <c r="D293" s="4" t="n">
        <v>1.97544568041923</v>
      </c>
      <c r="E293" s="3" t="n">
        <f aca="false">LOOKUP(C293,{0,30,60,90},{1,2,3,4})</f>
        <v>3</v>
      </c>
    </row>
    <row r="294" customFormat="false" ht="14.4" hidden="false" customHeight="false" outlineLevel="0" collapsed="false">
      <c r="A294" s="3" t="s">
        <v>9</v>
      </c>
      <c r="B294" s="3" t="n">
        <v>1993</v>
      </c>
      <c r="C294" s="4" t="n">
        <v>79.819348131023</v>
      </c>
      <c r="D294" s="4" t="n">
        <v>-0.089613444143366</v>
      </c>
      <c r="E294" s="3" t="n">
        <f aca="false">LOOKUP(C294,{0,30,60,90},{1,2,3,4})</f>
        <v>3</v>
      </c>
    </row>
    <row r="295" customFormat="false" ht="14.4" hidden="false" customHeight="false" outlineLevel="0" collapsed="false">
      <c r="A295" s="3" t="s">
        <v>9</v>
      </c>
      <c r="B295" s="3" t="n">
        <v>1994</v>
      </c>
      <c r="C295" s="4" t="n">
        <v>76.8006387258239</v>
      </c>
      <c r="D295" s="4" t="n">
        <v>5.52541034681611</v>
      </c>
      <c r="E295" s="3" t="n">
        <f aca="false">LOOKUP(C295,{0,30,60,90},{1,2,3,4})</f>
        <v>3</v>
      </c>
    </row>
    <row r="296" customFormat="false" ht="14.4" hidden="false" customHeight="false" outlineLevel="0" collapsed="false">
      <c r="A296" s="3" t="s">
        <v>9</v>
      </c>
      <c r="B296" s="3" t="n">
        <v>1995</v>
      </c>
      <c r="C296" s="4" t="n">
        <v>75.5242560370363</v>
      </c>
      <c r="D296" s="4" t="n">
        <v>3.06522333127333</v>
      </c>
      <c r="E296" s="3" t="n">
        <f aca="false">LOOKUP(C296,{0,30,60,90},{1,2,3,4})</f>
        <v>3</v>
      </c>
    </row>
    <row r="297" customFormat="false" ht="14.4" hidden="false" customHeight="false" outlineLevel="0" collapsed="false">
      <c r="A297" s="3" t="s">
        <v>9</v>
      </c>
      <c r="B297" s="3" t="n">
        <v>1996</v>
      </c>
      <c r="C297" s="4" t="n">
        <v>73.736079813743</v>
      </c>
      <c r="D297" s="4" t="n">
        <v>2.83456637237425</v>
      </c>
      <c r="E297" s="3" t="n">
        <f aca="false">LOOKUP(C297,{0,30,60,90},{1,2,3,4})</f>
        <v>3</v>
      </c>
    </row>
    <row r="298" customFormat="false" ht="14.4" hidden="false" customHeight="false" outlineLevel="0" collapsed="false">
      <c r="A298" s="3" t="s">
        <v>9</v>
      </c>
      <c r="B298" s="3" t="n">
        <v>1997</v>
      </c>
      <c r="C298" s="4" t="n">
        <v>69.0540492519811</v>
      </c>
      <c r="D298" s="4" t="n">
        <v>3.19850784746962</v>
      </c>
      <c r="E298" s="3" t="n">
        <f aca="false">LOOKUP(C298,{0,30,60,90},{1,2,3,4})</f>
        <v>3</v>
      </c>
    </row>
    <row r="299" customFormat="false" ht="14.4" hidden="false" customHeight="false" outlineLevel="0" collapsed="false">
      <c r="A299" s="3" t="s">
        <v>9</v>
      </c>
      <c r="B299" s="3" t="n">
        <v>1998</v>
      </c>
      <c r="C299" s="4" t="n">
        <v>63.998556229697</v>
      </c>
      <c r="D299" s="4" t="n">
        <v>2.16039085042494</v>
      </c>
      <c r="E299" s="3" t="n">
        <f aca="false">LOOKUP(C299,{0,30,60,90},{1,2,3,4})</f>
        <v>3</v>
      </c>
    </row>
    <row r="300" customFormat="false" ht="14.4" hidden="false" customHeight="false" outlineLevel="0" collapsed="false">
      <c r="A300" s="3" t="s">
        <v>9</v>
      </c>
      <c r="B300" s="3" t="n">
        <v>1999</v>
      </c>
      <c r="C300" s="4" t="n">
        <v>60.8667705011249</v>
      </c>
      <c r="D300" s="4" t="n">
        <v>2.56044153523098</v>
      </c>
      <c r="E300" s="3" t="n">
        <f aca="false">LOOKUP(C300,{0,30,60,90},{1,2,3,4})</f>
        <v>3</v>
      </c>
    </row>
    <row r="301" customFormat="false" ht="14.4" hidden="false" customHeight="false" outlineLevel="0" collapsed="false">
      <c r="A301" s="3" t="s">
        <v>9</v>
      </c>
      <c r="B301" s="3" t="n">
        <v>2000</v>
      </c>
      <c r="C301" s="4" t="n">
        <v>54.9630591362948</v>
      </c>
      <c r="D301" s="4" t="n">
        <v>3.52871521610421</v>
      </c>
      <c r="E301" s="3" t="n">
        <f aca="false">LOOKUP(C301,{0,30,60,90},{1,2,3,4})</f>
        <v>2</v>
      </c>
    </row>
    <row r="302" customFormat="false" ht="14.4" hidden="false" customHeight="false" outlineLevel="0" collapsed="false">
      <c r="A302" s="3" t="s">
        <v>9</v>
      </c>
      <c r="B302" s="3" t="n">
        <v>2001</v>
      </c>
      <c r="C302" s="4" t="n">
        <v>52.0211738456585</v>
      </c>
      <c r="D302" s="4" t="n">
        <v>0.70488823491226</v>
      </c>
      <c r="E302" s="3" t="n">
        <f aca="false">LOOKUP(C302,{0,30,60,90},{1,2,3,4})</f>
        <v>2</v>
      </c>
    </row>
    <row r="303" customFormat="false" ht="14.4" hidden="false" customHeight="false" outlineLevel="0" collapsed="false">
      <c r="A303" s="3" t="s">
        <v>9</v>
      </c>
      <c r="B303" s="3" t="n">
        <v>2002</v>
      </c>
      <c r="C303" s="4" t="n">
        <v>51.6193889593077</v>
      </c>
      <c r="D303" s="4" t="n">
        <v>0.465817655793743</v>
      </c>
      <c r="E303" s="3" t="n">
        <f aca="false">LOOKUP(C303,{0,30,60,90},{1,2,3,4})</f>
        <v>2</v>
      </c>
    </row>
    <row r="304" customFormat="false" ht="14.4" hidden="false" customHeight="false" outlineLevel="0" collapsed="false">
      <c r="A304" s="3" t="s">
        <v>9</v>
      </c>
      <c r="B304" s="3" t="n">
        <v>2003</v>
      </c>
      <c r="C304" s="4" t="n">
        <v>49.6112630203685</v>
      </c>
      <c r="D304" s="4" t="n">
        <v>0.383758989577254</v>
      </c>
      <c r="E304" s="3" t="n">
        <f aca="false">LOOKUP(C304,{0,30,60,90},{1,2,3,4})</f>
        <v>2</v>
      </c>
    </row>
    <row r="305" customFormat="false" ht="14.4" hidden="false" customHeight="false" outlineLevel="0" collapsed="false">
      <c r="A305" s="3" t="s">
        <v>9</v>
      </c>
      <c r="B305" s="3" t="n">
        <v>2004</v>
      </c>
      <c r="C305" s="4" t="n">
        <v>46.9587635897366</v>
      </c>
      <c r="D305" s="4" t="n">
        <v>2.29649081289534</v>
      </c>
      <c r="E305" s="3" t="n">
        <f aca="false">LOOKUP(C305,{0,30,60,90},{1,2,3,4})</f>
        <v>2</v>
      </c>
    </row>
    <row r="306" customFormat="false" ht="14.4" hidden="false" customHeight="false" outlineLevel="0" collapsed="false">
      <c r="A306" s="3" t="s">
        <v>9</v>
      </c>
      <c r="B306" s="3" t="n">
        <v>2005</v>
      </c>
      <c r="C306" s="4" t="n">
        <v>39.291769669829</v>
      </c>
      <c r="D306" s="4" t="n">
        <v>2.44518019368338</v>
      </c>
      <c r="E306" s="3" t="n">
        <f aca="false">LOOKUP(C306,{0,30,60,90},{1,2,3,4})</f>
        <v>2</v>
      </c>
    </row>
    <row r="307" customFormat="false" ht="14.4" hidden="false" customHeight="false" outlineLevel="0" collapsed="false">
      <c r="A307" s="3" t="s">
        <v>9</v>
      </c>
      <c r="B307" s="3" t="n">
        <v>2006</v>
      </c>
      <c r="C307" s="4" t="n">
        <v>32.8030921694922</v>
      </c>
      <c r="D307" s="4" t="n">
        <v>3.34395609741576</v>
      </c>
      <c r="E307" s="3" t="n">
        <f aca="false">LOOKUP(C307,{0,30,60,90},{1,2,3,4})</f>
        <v>2</v>
      </c>
    </row>
    <row r="308" customFormat="false" ht="14.4" hidden="false" customHeight="false" outlineLevel="0" collapsed="false">
      <c r="A308" s="3" t="s">
        <v>9</v>
      </c>
      <c r="B308" s="3" t="n">
        <v>2007</v>
      </c>
      <c r="C308" s="4" t="n">
        <v>27.8858219433731</v>
      </c>
      <c r="D308" s="4" t="n">
        <v>1.64654303249172</v>
      </c>
      <c r="E308" s="3" t="n">
        <f aca="false">LOOKUP(C308,{0,30,60,90},{1,2,3,4})</f>
        <v>1</v>
      </c>
    </row>
    <row r="309" customFormat="false" ht="14.4" hidden="false" customHeight="false" outlineLevel="0" collapsed="false">
      <c r="A309" s="3" t="s">
        <v>9</v>
      </c>
      <c r="B309" s="3" t="n">
        <v>2008</v>
      </c>
      <c r="C309" s="4" t="n">
        <v>32.4331133081601</v>
      </c>
      <c r="D309" s="4" t="n">
        <v>-1.20182205264322</v>
      </c>
      <c r="E309" s="3" t="n">
        <f aca="false">LOOKUP(C309,{0,30,60,90},{1,2,3,4})</f>
        <v>2</v>
      </c>
    </row>
    <row r="310" customFormat="false" ht="14.4" hidden="false" customHeight="false" outlineLevel="0" collapsed="false">
      <c r="A310" s="3" t="s">
        <v>9</v>
      </c>
      <c r="B310" s="3" t="n">
        <v>2009</v>
      </c>
      <c r="C310" s="4" t="n">
        <v>37.7215008421631</v>
      </c>
      <c r="D310" s="4" t="n">
        <v>-2.43302295546245</v>
      </c>
      <c r="E310" s="3" t="n">
        <f aca="false">LOOKUP(C310,{0,30,60,90},{1,2,3,4})</f>
        <v>2</v>
      </c>
    </row>
    <row r="311" customFormat="false" ht="14.4" hidden="false" customHeight="false" outlineLevel="0" collapsed="false">
      <c r="A311" s="3" t="s">
        <v>10</v>
      </c>
      <c r="B311" s="3" t="n">
        <v>1946</v>
      </c>
      <c r="C311" s="4" t="n">
        <v>70.6218911105576</v>
      </c>
      <c r="D311" s="4" t="n">
        <v>8.13212396862522</v>
      </c>
      <c r="E311" s="3" t="n">
        <f aca="false">LOOKUP(C311,{0,30,60,90},{1,2,3,4})</f>
        <v>3</v>
      </c>
    </row>
    <row r="312" customFormat="false" ht="14.4" hidden="false" customHeight="false" outlineLevel="0" collapsed="false">
      <c r="A312" s="3" t="s">
        <v>10</v>
      </c>
      <c r="B312" s="3" t="n">
        <v>1947</v>
      </c>
      <c r="C312" s="4" t="n">
        <v>52.548021508629</v>
      </c>
      <c r="D312" s="4" t="n">
        <v>2.32452789269391</v>
      </c>
      <c r="E312" s="3" t="n">
        <f aca="false">LOOKUP(C312,{0,30,60,90},{1,2,3,4})</f>
        <v>2</v>
      </c>
    </row>
    <row r="313" customFormat="false" ht="14.4" hidden="false" customHeight="false" outlineLevel="0" collapsed="false">
      <c r="A313" s="3" t="s">
        <v>10</v>
      </c>
      <c r="B313" s="3" t="n">
        <v>1948</v>
      </c>
      <c r="C313" s="4" t="n">
        <v>39.0101447141395</v>
      </c>
      <c r="D313" s="4" t="n">
        <v>7.92871380455418</v>
      </c>
      <c r="E313" s="3" t="n">
        <f aca="false">LOOKUP(C313,{0,30,60,90},{1,2,3,4})</f>
        <v>2</v>
      </c>
    </row>
    <row r="314" customFormat="false" ht="14.4" hidden="false" customHeight="false" outlineLevel="0" collapsed="false">
      <c r="A314" s="3" t="s">
        <v>10</v>
      </c>
      <c r="B314" s="3" t="n">
        <v>1949</v>
      </c>
      <c r="C314" s="4" t="n">
        <v>26.6428356663214</v>
      </c>
      <c r="D314" s="4" t="n">
        <v>6.06683871051092</v>
      </c>
      <c r="E314" s="3" t="n">
        <f aca="false">LOOKUP(C314,{0,30,60,90},{1,2,3,4})</f>
        <v>1</v>
      </c>
    </row>
    <row r="315" customFormat="false" ht="14.4" hidden="false" customHeight="false" outlineLevel="0" collapsed="false">
      <c r="A315" s="3" t="s">
        <v>10</v>
      </c>
      <c r="B315" s="3" t="n">
        <v>1950</v>
      </c>
      <c r="C315" s="4" t="n">
        <v>25.4752672148266</v>
      </c>
      <c r="D315" s="4" t="n">
        <v>3.84458209726957</v>
      </c>
      <c r="E315" s="3" t="n">
        <f aca="false">LOOKUP(C315,{0,30,60,90},{1,2,3,4})</f>
        <v>1</v>
      </c>
    </row>
    <row r="316" customFormat="false" ht="14.4" hidden="false" customHeight="false" outlineLevel="0" collapsed="false">
      <c r="A316" s="3" t="s">
        <v>10</v>
      </c>
      <c r="B316" s="3" t="n">
        <v>1951</v>
      </c>
      <c r="C316" s="4" t="n">
        <v>19.167778218019</v>
      </c>
      <c r="D316" s="4" t="n">
        <v>8.50390006451234</v>
      </c>
      <c r="E316" s="3" t="n">
        <f aca="false">LOOKUP(C316,{0,30,60,90},{1,2,3,4})</f>
        <v>1</v>
      </c>
    </row>
    <row r="317" customFormat="false" ht="14.4" hidden="false" customHeight="false" outlineLevel="0" collapsed="false">
      <c r="A317" s="3" t="s">
        <v>10</v>
      </c>
      <c r="B317" s="3" t="n">
        <v>1952</v>
      </c>
      <c r="C317" s="4" t="n">
        <v>13.1233409815295</v>
      </c>
      <c r="D317" s="4" t="n">
        <v>3.35117020701583</v>
      </c>
      <c r="E317" s="3" t="n">
        <f aca="false">LOOKUP(C317,{0,30,60,90},{1,2,3,4})</f>
        <v>1</v>
      </c>
    </row>
    <row r="318" customFormat="false" ht="14.4" hidden="false" customHeight="false" outlineLevel="0" collapsed="false">
      <c r="A318" s="3" t="s">
        <v>10</v>
      </c>
      <c r="B318" s="3" t="n">
        <v>1953</v>
      </c>
      <c r="C318" s="4" t="n">
        <v>18.3102996468826</v>
      </c>
      <c r="D318" s="4" t="n">
        <v>0.700800167355253</v>
      </c>
      <c r="E318" s="3" t="n">
        <f aca="false">LOOKUP(C318,{0,30,60,90},{1,2,3,4})</f>
        <v>1</v>
      </c>
    </row>
    <row r="319" customFormat="false" ht="14.4" hidden="false" customHeight="false" outlineLevel="0" collapsed="false">
      <c r="A319" s="3" t="s">
        <v>10</v>
      </c>
      <c r="B319" s="3" t="n">
        <v>1954</v>
      </c>
      <c r="C319" s="4" t="n">
        <v>18.9462011473597</v>
      </c>
      <c r="D319" s="4" t="n">
        <v>8.75616722929109</v>
      </c>
      <c r="E319" s="3" t="n">
        <f aca="false">LOOKUP(C319,{0,30,60,90},{1,2,3,4})</f>
        <v>1</v>
      </c>
    </row>
    <row r="320" customFormat="false" ht="14.4" hidden="false" customHeight="false" outlineLevel="0" collapsed="false">
      <c r="A320" s="3" t="s">
        <v>10</v>
      </c>
      <c r="B320" s="3" t="n">
        <v>1955</v>
      </c>
      <c r="C320" s="4" t="n">
        <v>17.0404895494554</v>
      </c>
      <c r="D320" s="4" t="n">
        <v>5.09526765674992</v>
      </c>
      <c r="E320" s="3" t="n">
        <f aca="false">LOOKUP(C320,{0,30,60,90},{1,2,3,4})</f>
        <v>1</v>
      </c>
    </row>
    <row r="321" customFormat="false" ht="14.4" hidden="false" customHeight="false" outlineLevel="0" collapsed="false">
      <c r="A321" s="3" t="s">
        <v>10</v>
      </c>
      <c r="B321" s="3" t="n">
        <v>1956</v>
      </c>
      <c r="C321" s="4" t="n">
        <v>16.5914762117231</v>
      </c>
      <c r="D321" s="4" t="n">
        <v>3.02162849872774</v>
      </c>
      <c r="E321" s="3" t="n">
        <f aca="false">LOOKUP(C321,{0,30,60,90},{1,2,3,4})</f>
        <v>1</v>
      </c>
    </row>
    <row r="322" customFormat="false" ht="14.4" hidden="false" customHeight="false" outlineLevel="0" collapsed="false">
      <c r="A322" s="3" t="s">
        <v>10</v>
      </c>
      <c r="B322" s="3" t="n">
        <v>1957</v>
      </c>
      <c r="C322" s="4" t="n">
        <v>16.8892077962182</v>
      </c>
      <c r="D322" s="4" t="n">
        <v>4.70162748643761</v>
      </c>
      <c r="E322" s="3" t="n">
        <f aca="false">LOOKUP(C322,{0,30,60,90},{1,2,3,4})</f>
        <v>1</v>
      </c>
    </row>
    <row r="323" customFormat="false" ht="14.4" hidden="false" customHeight="false" outlineLevel="0" collapsed="false">
      <c r="A323" s="3" t="s">
        <v>10</v>
      </c>
      <c r="B323" s="3" t="n">
        <v>1958</v>
      </c>
      <c r="C323" s="4" t="n">
        <v>16.0643620533617</v>
      </c>
      <c r="D323" s="4" t="n">
        <v>0.539197101815581</v>
      </c>
      <c r="E323" s="3" t="n">
        <f aca="false">LOOKUP(C323,{0,30,60,90},{1,2,3,4})</f>
        <v>1</v>
      </c>
    </row>
    <row r="324" customFormat="false" ht="14.4" hidden="false" customHeight="false" outlineLevel="0" collapsed="false">
      <c r="A324" s="3" t="s">
        <v>10</v>
      </c>
      <c r="B324" s="3" t="n">
        <v>1959</v>
      </c>
      <c r="C324" s="4" t="n">
        <v>15.0504656076173</v>
      </c>
      <c r="D324" s="4" t="n">
        <v>5.94125780366197</v>
      </c>
      <c r="E324" s="3" t="n">
        <f aca="false">LOOKUP(C324,{0,30,60,90},{1,2,3,4})</f>
        <v>1</v>
      </c>
    </row>
    <row r="325" customFormat="false" ht="14.4" hidden="false" customHeight="false" outlineLevel="0" collapsed="false">
      <c r="A325" s="3" t="s">
        <v>10</v>
      </c>
      <c r="B325" s="3" t="n">
        <v>1960</v>
      </c>
      <c r="C325" s="4" t="n">
        <v>12.7940491025141</v>
      </c>
      <c r="D325" s="4" t="n">
        <v>9.14771603717619</v>
      </c>
      <c r="E325" s="3" t="n">
        <f aca="false">LOOKUP(C325,{0,30,60,90},{1,2,3,4})</f>
        <v>1</v>
      </c>
    </row>
    <row r="326" customFormat="false" ht="14.4" hidden="false" customHeight="false" outlineLevel="0" collapsed="false">
      <c r="A326" s="3" t="s">
        <v>10</v>
      </c>
      <c r="B326" s="3" t="n">
        <v>1961</v>
      </c>
      <c r="C326" s="4" t="n">
        <v>10.1285688416732</v>
      </c>
      <c r="D326" s="4" t="n">
        <v>7.62011739981159</v>
      </c>
      <c r="E326" s="3" t="n">
        <f aca="false">LOOKUP(C326,{0,30,60,90},{1,2,3,4})</f>
        <v>1</v>
      </c>
    </row>
    <row r="327" customFormat="false" ht="14.4" hidden="false" customHeight="false" outlineLevel="0" collapsed="false">
      <c r="A327" s="3" t="s">
        <v>10</v>
      </c>
      <c r="B327" s="3" t="n">
        <v>1962</v>
      </c>
      <c r="C327" s="4" t="n">
        <v>11.5164884891679</v>
      </c>
      <c r="D327" s="4" t="n">
        <v>3.11774014342951</v>
      </c>
      <c r="E327" s="3" t="n">
        <f aca="false">LOOKUP(C327,{0,30,60,90},{1,2,3,4})</f>
        <v>1</v>
      </c>
    </row>
    <row r="328" customFormat="false" ht="14.4" hidden="false" customHeight="false" outlineLevel="0" collapsed="false">
      <c r="A328" s="3" t="s">
        <v>10</v>
      </c>
      <c r="B328" s="3" t="n">
        <v>1963</v>
      </c>
      <c r="C328" s="4" t="n">
        <v>13.4411370892986</v>
      </c>
      <c r="D328" s="4" t="n">
        <v>3.29447872791981</v>
      </c>
      <c r="E328" s="3" t="n">
        <f aca="false">LOOKUP(C328,{0,30,60,90},{1,2,3,4})</f>
        <v>1</v>
      </c>
    </row>
    <row r="329" customFormat="false" ht="14.4" hidden="false" customHeight="false" outlineLevel="0" collapsed="false">
      <c r="A329" s="3" t="s">
        <v>10</v>
      </c>
      <c r="B329" s="3" t="n">
        <v>1964</v>
      </c>
      <c r="C329" s="4" t="n">
        <v>13.6303825037434</v>
      </c>
      <c r="D329" s="4" t="n">
        <v>5.05436844101657</v>
      </c>
      <c r="E329" s="3" t="n">
        <f aca="false">LOOKUP(C329,{0,30,60,90},{1,2,3,4})</f>
        <v>1</v>
      </c>
    </row>
    <row r="330" customFormat="false" ht="14.4" hidden="false" customHeight="false" outlineLevel="0" collapsed="false">
      <c r="A330" s="3" t="s">
        <v>10</v>
      </c>
      <c r="B330" s="3" t="n">
        <v>1965</v>
      </c>
      <c r="C330" s="4" t="n">
        <v>14.2290858039475</v>
      </c>
      <c r="D330" s="4" t="n">
        <v>5.3166842184444</v>
      </c>
      <c r="E330" s="3" t="n">
        <f aca="false">LOOKUP(C330,{0,30,60,90},{1,2,3,4})</f>
        <v>1</v>
      </c>
    </row>
    <row r="331" customFormat="false" ht="14.4" hidden="false" customHeight="false" outlineLevel="0" collapsed="false">
      <c r="A331" s="3" t="s">
        <v>10</v>
      </c>
      <c r="B331" s="3" t="n">
        <v>1966</v>
      </c>
      <c r="C331" s="4" t="n">
        <v>15.183711316308</v>
      </c>
      <c r="D331" s="4" t="n">
        <v>2.40271984458031</v>
      </c>
      <c r="E331" s="3" t="n">
        <f aca="false">LOOKUP(C331,{0,30,60,90},{1,2,3,4})</f>
        <v>1</v>
      </c>
    </row>
    <row r="332" customFormat="false" ht="14.4" hidden="false" customHeight="false" outlineLevel="0" collapsed="false">
      <c r="A332" s="3" t="s">
        <v>10</v>
      </c>
      <c r="B332" s="3" t="n">
        <v>1967</v>
      </c>
      <c r="C332" s="4" t="n">
        <v>15.8295227207774</v>
      </c>
      <c r="D332" s="4" t="n">
        <v>2.11198839382865</v>
      </c>
      <c r="E332" s="3" t="n">
        <f aca="false">LOOKUP(C332,{0,30,60,90},{1,2,3,4})</f>
        <v>1</v>
      </c>
    </row>
    <row r="333" customFormat="false" ht="14.4" hidden="false" customHeight="false" outlineLevel="0" collapsed="false">
      <c r="A333" s="3" t="s">
        <v>10</v>
      </c>
      <c r="B333" s="3" t="n">
        <v>1968</v>
      </c>
      <c r="C333" s="4" t="n">
        <v>15.6878140703518</v>
      </c>
      <c r="D333" s="4" t="n">
        <v>2.30054644808744</v>
      </c>
      <c r="E333" s="3" t="n">
        <f aca="false">LOOKUP(C333,{0,30,60,90},{1,2,3,4})</f>
        <v>1</v>
      </c>
    </row>
    <row r="334" customFormat="false" ht="14.4" hidden="false" customHeight="false" outlineLevel="0" collapsed="false">
      <c r="A334" s="3" t="s">
        <v>10</v>
      </c>
      <c r="B334" s="3" t="n">
        <v>1969</v>
      </c>
      <c r="C334" s="4" t="n">
        <v>12.0849716033202</v>
      </c>
      <c r="D334" s="4" t="n">
        <v>9.63089578548155</v>
      </c>
      <c r="E334" s="3" t="n">
        <f aca="false">LOOKUP(C334,{0,30,60,90},{1,2,3,4})</f>
        <v>1</v>
      </c>
    </row>
    <row r="335" customFormat="false" ht="14.4" hidden="false" customHeight="false" outlineLevel="0" collapsed="false">
      <c r="A335" s="3" t="s">
        <v>10</v>
      </c>
      <c r="B335" s="3" t="n">
        <v>1970</v>
      </c>
      <c r="C335" s="4" t="n">
        <v>10.2244510443546</v>
      </c>
      <c r="D335" s="4" t="n">
        <v>7.4693042291951</v>
      </c>
      <c r="E335" s="3" t="n">
        <f aca="false">LOOKUP(C335,{0,30,60,90},{1,2,3,4})</f>
        <v>1</v>
      </c>
    </row>
    <row r="336" customFormat="false" ht="14.4" hidden="false" customHeight="false" outlineLevel="0" collapsed="false">
      <c r="A336" s="3" t="s">
        <v>10</v>
      </c>
      <c r="B336" s="3" t="n">
        <v>1971</v>
      </c>
      <c r="C336" s="4" t="n">
        <v>8.89012579316487</v>
      </c>
      <c r="D336" s="4" t="n">
        <v>2.09003944326065</v>
      </c>
      <c r="E336" s="3" t="n">
        <f aca="false">LOOKUP(C336,{0,30,60,90},{1,2,3,4})</f>
        <v>1</v>
      </c>
    </row>
    <row r="337" customFormat="false" ht="14.4" hidden="false" customHeight="false" outlineLevel="0" collapsed="false">
      <c r="A337" s="3" t="s">
        <v>10</v>
      </c>
      <c r="B337" s="3" t="n">
        <v>1972</v>
      </c>
      <c r="C337" s="4" t="n">
        <v>7.34116747874272</v>
      </c>
      <c r="D337" s="4" t="n">
        <v>7.63167243982592</v>
      </c>
      <c r="E337" s="3" t="n">
        <f aca="false">LOOKUP(C337,{0,30,60,90},{1,2,3,4})</f>
        <v>1</v>
      </c>
    </row>
    <row r="338" customFormat="false" ht="14.4" hidden="false" customHeight="false" outlineLevel="0" collapsed="false">
      <c r="A338" s="3" t="s">
        <v>10</v>
      </c>
      <c r="B338" s="3" t="n">
        <v>1973</v>
      </c>
      <c r="C338" s="4" t="n">
        <v>4.94365115440681</v>
      </c>
      <c r="D338" s="4" t="n">
        <v>6.70682648072123</v>
      </c>
      <c r="E338" s="3" t="n">
        <f aca="false">LOOKUP(C338,{0,30,60,90},{1,2,3,4})</f>
        <v>1</v>
      </c>
    </row>
    <row r="339" customFormat="false" ht="14.4" hidden="false" customHeight="false" outlineLevel="0" collapsed="false">
      <c r="A339" s="3" t="s">
        <v>10</v>
      </c>
      <c r="B339" s="3" t="n">
        <v>1974</v>
      </c>
      <c r="C339" s="4" t="n">
        <v>3.2791095890411</v>
      </c>
      <c r="D339" s="4" t="n">
        <v>3.02954141211043</v>
      </c>
      <c r="E339" s="3" t="n">
        <f aca="false">LOOKUP(C339,{0,30,60,90},{1,2,3,4})</f>
        <v>1</v>
      </c>
    </row>
    <row r="340" customFormat="false" ht="14.4" hidden="false" customHeight="false" outlineLevel="0" collapsed="false">
      <c r="A340" s="3" t="s">
        <v>10</v>
      </c>
      <c r="B340" s="3" t="n">
        <v>1975</v>
      </c>
      <c r="C340" s="4" t="n">
        <v>3.68255273225358</v>
      </c>
      <c r="D340" s="4" t="n">
        <v>1.15216453059617</v>
      </c>
      <c r="E340" s="3" t="n">
        <f aca="false">LOOKUP(C340,{0,30,60,90},{1,2,3,4})</f>
        <v>1</v>
      </c>
    </row>
    <row r="341" customFormat="false" ht="14.4" hidden="false" customHeight="false" outlineLevel="0" collapsed="false">
      <c r="A341" s="3" t="s">
        <v>10</v>
      </c>
      <c r="B341" s="3" t="n">
        <v>1976</v>
      </c>
      <c r="C341" s="4" t="n">
        <v>4.26087141496753</v>
      </c>
      <c r="D341" s="4" t="n">
        <v>-0.42482144513496</v>
      </c>
      <c r="E341" s="3" t="n">
        <f aca="false">LOOKUP(C341,{0,30,60,90},{1,2,3,4})</f>
        <v>1</v>
      </c>
    </row>
    <row r="342" customFormat="false" ht="14.4" hidden="false" customHeight="false" outlineLevel="0" collapsed="false">
      <c r="A342" s="3" t="s">
        <v>10</v>
      </c>
      <c r="B342" s="3" t="n">
        <v>1977</v>
      </c>
      <c r="C342" s="4" t="n">
        <v>5.68524942656669</v>
      </c>
      <c r="D342" s="4" t="n">
        <v>0.245919964229824</v>
      </c>
      <c r="E342" s="3" t="n">
        <f aca="false">LOOKUP(C342,{0,30,60,90},{1,2,3,4})</f>
        <v>1</v>
      </c>
    </row>
    <row r="343" customFormat="false" ht="14.4" hidden="false" customHeight="false" outlineLevel="0" collapsed="false">
      <c r="A343" s="3" t="s">
        <v>10</v>
      </c>
      <c r="B343" s="3" t="n">
        <v>1978</v>
      </c>
      <c r="C343" s="4" t="n">
        <v>8.35270147379773</v>
      </c>
      <c r="D343" s="4" t="n">
        <v>2.09262563187631</v>
      </c>
      <c r="E343" s="3" t="n">
        <f aca="false">LOOKUP(C343,{0,30,60,90},{1,2,3,4})</f>
        <v>1</v>
      </c>
    </row>
    <row r="344" customFormat="false" ht="14.4" hidden="false" customHeight="false" outlineLevel="0" collapsed="false">
      <c r="A344" s="3" t="s">
        <v>10</v>
      </c>
      <c r="B344" s="3" t="n">
        <v>1979</v>
      </c>
      <c r="C344" s="4" t="n">
        <v>8.97594481919356</v>
      </c>
      <c r="D344" s="4" t="n">
        <v>6.95743983689519</v>
      </c>
      <c r="E344" s="3" t="n">
        <f aca="false">LOOKUP(C344,{0,30,60,90},{1,2,3,4})</f>
        <v>1</v>
      </c>
    </row>
    <row r="345" customFormat="false" ht="14.4" hidden="false" customHeight="false" outlineLevel="0" collapsed="false">
      <c r="A345" s="3" t="s">
        <v>10</v>
      </c>
      <c r="B345" s="3" t="n">
        <v>1980</v>
      </c>
      <c r="C345" s="4" t="n">
        <v>9.21149763217859</v>
      </c>
      <c r="D345" s="4" t="n">
        <v>5.33392334399891</v>
      </c>
      <c r="E345" s="3" t="n">
        <f aca="false">LOOKUP(C345,{0,30,60,90},{1,2,3,4})</f>
        <v>1</v>
      </c>
    </row>
    <row r="346" customFormat="false" ht="14.4" hidden="false" customHeight="false" outlineLevel="0" collapsed="false">
      <c r="A346" s="3" t="s">
        <v>10</v>
      </c>
      <c r="B346" s="3" t="n">
        <v>1981</v>
      </c>
      <c r="C346" s="4" t="n">
        <v>10.0085949515969</v>
      </c>
      <c r="D346" s="4" t="n">
        <v>1.26938826157093</v>
      </c>
      <c r="E346" s="3" t="n">
        <f aca="false">LOOKUP(C346,{0,30,60,90},{1,2,3,4})</f>
        <v>1</v>
      </c>
    </row>
    <row r="347" customFormat="false" ht="14.4" hidden="false" customHeight="false" outlineLevel="0" collapsed="false">
      <c r="A347" s="3" t="s">
        <v>10</v>
      </c>
      <c r="B347" s="3" t="n">
        <v>1982</v>
      </c>
      <c r="C347" s="4" t="n">
        <v>12.2069650490138</v>
      </c>
      <c r="D347" s="4" t="n">
        <v>3.02402803474937</v>
      </c>
      <c r="E347" s="3" t="n">
        <f aca="false">LOOKUP(C347,{0,30,60,90},{1,2,3,4})</f>
        <v>1</v>
      </c>
    </row>
    <row r="348" customFormat="false" ht="14.4" hidden="false" customHeight="false" outlineLevel="0" collapsed="false">
      <c r="A348" s="3" t="s">
        <v>10</v>
      </c>
      <c r="B348" s="3" t="n">
        <v>1983</v>
      </c>
      <c r="C348" s="4" t="n">
        <v>13.7862765915818</v>
      </c>
      <c r="D348" s="4" t="n">
        <v>2.9471580975488</v>
      </c>
      <c r="E348" s="3" t="n">
        <f aca="false">LOOKUP(C348,{0,30,60,90},{1,2,3,4})</f>
        <v>1</v>
      </c>
    </row>
    <row r="349" customFormat="false" ht="14.4" hidden="false" customHeight="false" outlineLevel="0" collapsed="false">
      <c r="A349" s="3" t="s">
        <v>10</v>
      </c>
      <c r="B349" s="3" t="n">
        <v>1984</v>
      </c>
      <c r="C349" s="4" t="n">
        <v>14.3038239004488</v>
      </c>
      <c r="D349" s="4" t="n">
        <v>3.04416640672835</v>
      </c>
      <c r="E349" s="3" t="n">
        <f aca="false">LOOKUP(C349,{0,30,60,90},{1,2,3,4})</f>
        <v>1</v>
      </c>
    </row>
    <row r="350" customFormat="false" ht="14.4" hidden="false" customHeight="false" outlineLevel="0" collapsed="false">
      <c r="A350" s="3" t="s">
        <v>10</v>
      </c>
      <c r="B350" s="3" t="n">
        <v>1985</v>
      </c>
      <c r="C350" s="4" t="n">
        <v>13.9456033229433</v>
      </c>
      <c r="D350" s="4" t="n">
        <v>3.2804897190394</v>
      </c>
      <c r="E350" s="3" t="n">
        <f aca="false">LOOKUP(C350,{0,30,60,90},{1,2,3,4})</f>
        <v>1</v>
      </c>
    </row>
    <row r="351" customFormat="false" ht="14.4" hidden="false" customHeight="false" outlineLevel="0" collapsed="false">
      <c r="A351" s="3" t="s">
        <v>10</v>
      </c>
      <c r="B351" s="3" t="n">
        <v>1986</v>
      </c>
      <c r="C351" s="4" t="n">
        <v>14.4540509109854</v>
      </c>
      <c r="D351" s="4" t="n">
        <v>2.62592270950934</v>
      </c>
      <c r="E351" s="3" t="n">
        <f aca="false">LOOKUP(C351,{0,30,60,90},{1,2,3,4})</f>
        <v>1</v>
      </c>
    </row>
    <row r="352" customFormat="false" ht="14.4" hidden="false" customHeight="false" outlineLevel="0" collapsed="false">
      <c r="A352" s="3" t="s">
        <v>10</v>
      </c>
      <c r="B352" s="3" t="n">
        <v>1987</v>
      </c>
      <c r="C352" s="4" t="n">
        <v>14.9802802519537</v>
      </c>
      <c r="D352" s="4" t="n">
        <v>3.5583198468357</v>
      </c>
      <c r="E352" s="3" t="n">
        <f aca="false">LOOKUP(C352,{0,30,60,90},{1,2,3,4})</f>
        <v>1</v>
      </c>
    </row>
    <row r="353" customFormat="false" ht="14.4" hidden="false" customHeight="false" outlineLevel="0" collapsed="false">
      <c r="A353" s="3" t="s">
        <v>10</v>
      </c>
      <c r="B353" s="3" t="n">
        <v>1988</v>
      </c>
      <c r="C353" s="4" t="n">
        <v>13.0988493152301</v>
      </c>
      <c r="D353" s="4" t="n">
        <v>5.10096728394431</v>
      </c>
      <c r="E353" s="3" t="n">
        <f aca="false">LOOKUP(C353,{0,30,60,90},{1,2,3,4})</f>
        <v>1</v>
      </c>
    </row>
    <row r="354" customFormat="false" ht="14.4" hidden="false" customHeight="false" outlineLevel="0" collapsed="false">
      <c r="A354" s="3" t="s">
        <v>10</v>
      </c>
      <c r="B354" s="3" t="n">
        <v>1989</v>
      </c>
      <c r="C354" s="4" t="n">
        <v>10.7089186194388</v>
      </c>
      <c r="D354" s="4" t="n">
        <v>5.4151238617258</v>
      </c>
      <c r="E354" s="3" t="n">
        <f aca="false">LOOKUP(C354,{0,30,60,90},{1,2,3,4})</f>
        <v>1</v>
      </c>
    </row>
    <row r="355" customFormat="false" ht="14.4" hidden="false" customHeight="false" outlineLevel="0" collapsed="false">
      <c r="A355" s="3" t="s">
        <v>10</v>
      </c>
      <c r="B355" s="3" t="n">
        <v>1990</v>
      </c>
      <c r="C355" s="4" t="n">
        <v>10.3190258131186</v>
      </c>
      <c r="D355" s="4" t="n">
        <v>0.082051092938995</v>
      </c>
      <c r="E355" s="3" t="n">
        <f aca="false">LOOKUP(C355,{0,30,60,90},{1,2,3,4})</f>
        <v>1</v>
      </c>
    </row>
    <row r="356" customFormat="false" ht="14.4" hidden="false" customHeight="false" outlineLevel="0" collapsed="false">
      <c r="A356" s="3" t="s">
        <v>10</v>
      </c>
      <c r="B356" s="3" t="n">
        <v>1991</v>
      </c>
      <c r="C356" s="4" t="n">
        <v>16.9008721725783</v>
      </c>
      <c r="D356" s="4" t="n">
        <v>-6.24366697986329</v>
      </c>
      <c r="E356" s="3" t="n">
        <f aca="false">LOOKUP(C356,{0,30,60,90},{1,2,3,4})</f>
        <v>1</v>
      </c>
    </row>
    <row r="357" customFormat="false" ht="14.4" hidden="false" customHeight="false" outlineLevel="0" collapsed="false">
      <c r="A357" s="3" t="s">
        <v>10</v>
      </c>
      <c r="B357" s="3" t="n">
        <v>1992</v>
      </c>
      <c r="C357" s="4" t="n">
        <v>33.9589110467732</v>
      </c>
      <c r="D357" s="4" t="n">
        <v>-3.73550795834152</v>
      </c>
      <c r="E357" s="3" t="n">
        <f aca="false">LOOKUP(C357,{0,30,60,90},{1,2,3,4})</f>
        <v>2</v>
      </c>
    </row>
    <row r="358" customFormat="false" ht="14.4" hidden="false" customHeight="false" outlineLevel="0" collapsed="false">
      <c r="A358" s="3" t="s">
        <v>10</v>
      </c>
      <c r="B358" s="3" t="n">
        <v>1993</v>
      </c>
      <c r="C358" s="4" t="n">
        <v>51.7915881457805</v>
      </c>
      <c r="D358" s="4" t="n">
        <v>-0.920614831901034</v>
      </c>
      <c r="E358" s="3" t="n">
        <f aca="false">LOOKUP(C358,{0,30,60,90},{1,2,3,4})</f>
        <v>2</v>
      </c>
    </row>
    <row r="359" customFormat="false" ht="14.4" hidden="false" customHeight="false" outlineLevel="0" collapsed="false">
      <c r="A359" s="3" t="s">
        <v>10</v>
      </c>
      <c r="B359" s="3" t="n">
        <v>1994</v>
      </c>
      <c r="C359" s="4" t="n">
        <v>58.8485874837126</v>
      </c>
      <c r="D359" s="4" t="n">
        <v>3.57348881288888</v>
      </c>
      <c r="E359" s="3" t="n">
        <f aca="false">LOOKUP(C359,{0,30,60,90},{1,2,3,4})</f>
        <v>2</v>
      </c>
    </row>
    <row r="360" customFormat="false" ht="14.4" hidden="false" customHeight="false" outlineLevel="0" collapsed="false">
      <c r="A360" s="3" t="s">
        <v>10</v>
      </c>
      <c r="B360" s="3" t="n">
        <v>1995</v>
      </c>
      <c r="C360" s="4" t="n">
        <v>62.6834884720393</v>
      </c>
      <c r="D360" s="4" t="n">
        <v>3.92361629121289</v>
      </c>
      <c r="E360" s="3" t="n">
        <f aca="false">LOOKUP(C360,{0,30,60,90},{1,2,3,4})</f>
        <v>3</v>
      </c>
    </row>
    <row r="361" customFormat="false" ht="14.4" hidden="false" customHeight="false" outlineLevel="0" collapsed="false">
      <c r="A361" s="3" t="s">
        <v>10</v>
      </c>
      <c r="B361" s="3" t="n">
        <v>1996</v>
      </c>
      <c r="C361" s="4" t="n">
        <v>66.6146411366792</v>
      </c>
      <c r="D361" s="4" t="n">
        <v>3.6998755861805</v>
      </c>
      <c r="E361" s="3" t="n">
        <f aca="false">LOOKUP(C361,{0,30,60,90},{1,2,3,4})</f>
        <v>3</v>
      </c>
    </row>
    <row r="362" customFormat="false" ht="14.4" hidden="false" customHeight="false" outlineLevel="0" collapsed="false">
      <c r="A362" s="3" t="s">
        <v>10</v>
      </c>
      <c r="B362" s="3" t="n">
        <v>1997</v>
      </c>
      <c r="C362" s="4" t="n">
        <v>64.8564554761874</v>
      </c>
      <c r="D362" s="4" t="n">
        <v>6.19993355236443</v>
      </c>
      <c r="E362" s="3" t="n">
        <f aca="false">LOOKUP(C362,{0,30,60,90},{1,2,3,4})</f>
        <v>3</v>
      </c>
    </row>
    <row r="363" customFormat="false" ht="14.4" hidden="false" customHeight="false" outlineLevel="0" collapsed="false">
      <c r="A363" s="3" t="s">
        <v>10</v>
      </c>
      <c r="B363" s="3" t="n">
        <v>1998</v>
      </c>
      <c r="C363" s="4" t="n">
        <v>59.6243091883713</v>
      </c>
      <c r="D363" s="4" t="n">
        <v>5.22533326381285</v>
      </c>
      <c r="E363" s="3" t="n">
        <f aca="false">LOOKUP(C363,{0,30,60,90},{1,2,3,4})</f>
        <v>2</v>
      </c>
    </row>
    <row r="364" customFormat="false" ht="14.4" hidden="false" customHeight="false" outlineLevel="0" collapsed="false">
      <c r="A364" s="3" t="s">
        <v>10</v>
      </c>
      <c r="B364" s="3" t="n">
        <v>1999</v>
      </c>
      <c r="C364" s="4" t="n">
        <v>55.4688746841301</v>
      </c>
      <c r="D364" s="4" t="n">
        <v>3.92114760461486</v>
      </c>
      <c r="E364" s="3" t="n">
        <f aca="false">LOOKUP(C364,{0,30,60,90},{1,2,3,4})</f>
        <v>2</v>
      </c>
    </row>
    <row r="365" customFormat="false" ht="14.4" hidden="false" customHeight="false" outlineLevel="0" collapsed="false">
      <c r="A365" s="3" t="s">
        <v>10</v>
      </c>
      <c r="B365" s="3" t="n">
        <v>2000</v>
      </c>
      <c r="C365" s="4" t="n">
        <v>47.8342874320546</v>
      </c>
      <c r="D365" s="4" t="n">
        <v>5.05662176659911</v>
      </c>
      <c r="E365" s="3" t="n">
        <f aca="false">LOOKUP(C365,{0,30,60,90},{1,2,3,4})</f>
        <v>2</v>
      </c>
    </row>
    <row r="366" customFormat="false" ht="14.4" hidden="false" customHeight="false" outlineLevel="0" collapsed="false">
      <c r="A366" s="3" t="s">
        <v>10</v>
      </c>
      <c r="B366" s="3" t="n">
        <v>2001</v>
      </c>
      <c r="C366" s="4" t="n">
        <v>44.1808536376166</v>
      </c>
      <c r="D366" s="4" t="n">
        <v>2.70503335905232</v>
      </c>
      <c r="E366" s="3" t="n">
        <f aca="false">LOOKUP(C366,{0,30,60,90},{1,2,3,4})</f>
        <v>2</v>
      </c>
    </row>
    <row r="367" customFormat="false" ht="14.4" hidden="false" customHeight="false" outlineLevel="0" collapsed="false">
      <c r="A367" s="3" t="s">
        <v>10</v>
      </c>
      <c r="B367" s="3" t="n">
        <v>2002</v>
      </c>
      <c r="C367" s="4" t="n">
        <v>41.2028308840505</v>
      </c>
      <c r="D367" s="4" t="n">
        <v>1.5732025277299</v>
      </c>
      <c r="E367" s="3" t="n">
        <f aca="false">LOOKUP(C367,{0,30,60,90},{1,2,3,4})</f>
        <v>2</v>
      </c>
    </row>
    <row r="368" customFormat="false" ht="14.4" hidden="false" customHeight="false" outlineLevel="0" collapsed="false">
      <c r="A368" s="3" t="s">
        <v>10</v>
      </c>
      <c r="B368" s="3" t="n">
        <v>2003</v>
      </c>
      <c r="C368" s="4" t="n">
        <v>43.4308297846875</v>
      </c>
      <c r="D368" s="4" t="n">
        <v>1.81060111667029</v>
      </c>
      <c r="E368" s="3" t="n">
        <f aca="false">LOOKUP(C368,{0,30,60,90},{1,2,3,4})</f>
        <v>2</v>
      </c>
    </row>
    <row r="369" customFormat="false" ht="14.4" hidden="false" customHeight="false" outlineLevel="0" collapsed="false">
      <c r="A369" s="3" t="s">
        <v>10</v>
      </c>
      <c r="B369" s="3" t="n">
        <v>2004</v>
      </c>
      <c r="C369" s="4" t="n">
        <v>41.9241301275364</v>
      </c>
      <c r="D369" s="4" t="n">
        <v>3.69639690328829</v>
      </c>
      <c r="E369" s="3" t="n">
        <f aca="false">LOOKUP(C369,{0,30,60,90},{1,2,3,4})</f>
        <v>2</v>
      </c>
    </row>
    <row r="370" customFormat="false" ht="14.4" hidden="false" customHeight="false" outlineLevel="0" collapsed="false">
      <c r="A370" s="3" t="s">
        <v>10</v>
      </c>
      <c r="B370" s="3" t="n">
        <v>2005</v>
      </c>
      <c r="C370" s="4" t="n">
        <v>38.227534558948</v>
      </c>
      <c r="D370" s="4" t="n">
        <v>2.76791417405577</v>
      </c>
      <c r="E370" s="3" t="n">
        <f aca="false">LOOKUP(C370,{0,30,60,90},{1,2,3,4})</f>
        <v>2</v>
      </c>
    </row>
    <row r="371" customFormat="false" ht="14.4" hidden="false" customHeight="false" outlineLevel="0" collapsed="false">
      <c r="A371" s="3" t="s">
        <v>10</v>
      </c>
      <c r="B371" s="3" t="n">
        <v>2006</v>
      </c>
      <c r="C371" s="4" t="n">
        <v>35.2645813610087</v>
      </c>
      <c r="D371" s="4" t="n">
        <v>4.92290829863593</v>
      </c>
      <c r="E371" s="3" t="n">
        <f aca="false">LOOKUP(C371,{0,30,60,90},{1,2,3,4})</f>
        <v>2</v>
      </c>
    </row>
    <row r="372" customFormat="false" ht="14.4" hidden="false" customHeight="false" outlineLevel="0" collapsed="false">
      <c r="A372" s="3" t="s">
        <v>10</v>
      </c>
      <c r="B372" s="3" t="n">
        <v>2007</v>
      </c>
      <c r="C372" s="4" t="n">
        <v>31.2081253784266</v>
      </c>
      <c r="D372" s="4" t="n">
        <v>4.20273515379666</v>
      </c>
      <c r="E372" s="3" t="n">
        <f aca="false">LOOKUP(C372,{0,30,60,90},{1,2,3,4})</f>
        <v>2</v>
      </c>
    </row>
    <row r="373" customFormat="false" ht="14.4" hidden="false" customHeight="false" outlineLevel="0" collapsed="false">
      <c r="A373" s="3" t="s">
        <v>10</v>
      </c>
      <c r="B373" s="3" t="n">
        <v>2008</v>
      </c>
      <c r="C373" s="4" t="n">
        <v>29.4389589017366</v>
      </c>
      <c r="D373" s="4" t="n">
        <v>1.04101081355332</v>
      </c>
      <c r="E373" s="3" t="n">
        <f aca="false">LOOKUP(C373,{0,30,60,90},{1,2,3,4})</f>
        <v>1</v>
      </c>
    </row>
    <row r="374" customFormat="false" ht="14.4" hidden="false" customHeight="false" outlineLevel="0" collapsed="false">
      <c r="A374" s="3" t="s">
        <v>10</v>
      </c>
      <c r="B374" s="3" t="n">
        <v>2009</v>
      </c>
      <c r="C374" s="4" t="n">
        <v>33.4194776931447</v>
      </c>
      <c r="D374" s="4" t="n">
        <v>-6.35594758430433</v>
      </c>
      <c r="E374" s="3" t="n">
        <f aca="false">LOOKUP(C374,{0,30,60,90},{1,2,3,4})</f>
        <v>2</v>
      </c>
    </row>
    <row r="375" customFormat="false" ht="14.4" hidden="false" customHeight="false" outlineLevel="0" collapsed="false">
      <c r="A375" s="3" t="s">
        <v>11</v>
      </c>
      <c r="B375" s="3" t="n">
        <v>1950</v>
      </c>
      <c r="C375" s="4" t="n">
        <v>27.4198898693027</v>
      </c>
      <c r="D375" s="4" t="n">
        <v>7.49400479616307</v>
      </c>
      <c r="E375" s="3" t="n">
        <f aca="false">LOOKUP(C375,{0,30,60,90},{1,2,3,4})</f>
        <v>1</v>
      </c>
    </row>
    <row r="376" customFormat="false" ht="14.4" hidden="false" customHeight="false" outlineLevel="0" collapsed="false">
      <c r="A376" s="3" t="s">
        <v>11</v>
      </c>
      <c r="B376" s="3" t="n">
        <v>1951</v>
      </c>
      <c r="C376" s="4" t="n">
        <v>22.8435917932321</v>
      </c>
      <c r="D376" s="4" t="n">
        <v>6.13496932515338</v>
      </c>
      <c r="E376" s="3" t="n">
        <f aca="false">LOOKUP(C376,{0,30,60,90},{1,2,3,4})</f>
        <v>1</v>
      </c>
    </row>
    <row r="377" customFormat="false" ht="14.4" hidden="false" customHeight="false" outlineLevel="0" collapsed="false">
      <c r="A377" s="3" t="s">
        <v>11</v>
      </c>
      <c r="B377" s="3" t="n">
        <v>1952</v>
      </c>
      <c r="C377" s="4" t="n">
        <v>23.4974918001158</v>
      </c>
      <c r="D377" s="4" t="n">
        <v>2.62743037309512</v>
      </c>
      <c r="E377" s="3" t="n">
        <f aca="false">LOOKUP(C377,{0,30,60,90},{1,2,3,4})</f>
        <v>1</v>
      </c>
    </row>
    <row r="378" customFormat="false" ht="14.4" hidden="false" customHeight="false" outlineLevel="0" collapsed="false">
      <c r="A378" s="3" t="s">
        <v>11</v>
      </c>
      <c r="B378" s="3" t="n">
        <v>1953</v>
      </c>
      <c r="C378" s="4" t="n">
        <v>25.7816589730167</v>
      </c>
      <c r="D378" s="4" t="n">
        <v>2.91858678955452</v>
      </c>
      <c r="E378" s="3" t="n">
        <f aca="false">LOOKUP(C378,{0,30,60,90},{1,2,3,4})</f>
        <v>1</v>
      </c>
    </row>
    <row r="379" customFormat="false" ht="14.4" hidden="false" customHeight="false" outlineLevel="0" collapsed="false">
      <c r="A379" s="3" t="s">
        <v>11</v>
      </c>
      <c r="B379" s="3" t="n">
        <v>1954</v>
      </c>
      <c r="C379" s="4" t="n">
        <v>24.7686302030791</v>
      </c>
      <c r="D379" s="4" t="n">
        <v>4.82587064676616</v>
      </c>
      <c r="E379" s="3" t="n">
        <f aca="false">LOOKUP(C379,{0,30,60,90},{1,2,3,4})</f>
        <v>1</v>
      </c>
    </row>
    <row r="380" customFormat="false" ht="14.4" hidden="false" customHeight="false" outlineLevel="0" collapsed="false">
      <c r="A380" s="3" t="s">
        <v>11</v>
      </c>
      <c r="B380" s="3" t="n">
        <v>1955</v>
      </c>
      <c r="C380" s="4" t="n">
        <v>23.7004695609194</v>
      </c>
      <c r="D380" s="4" t="n">
        <v>5.79022306597059</v>
      </c>
      <c r="E380" s="3" t="n">
        <f aca="false">LOOKUP(C380,{0,30,60,90},{1,2,3,4})</f>
        <v>1</v>
      </c>
    </row>
    <row r="381" customFormat="false" ht="14.4" hidden="false" customHeight="false" outlineLevel="0" collapsed="false">
      <c r="A381" s="3" t="s">
        <v>11</v>
      </c>
      <c r="B381" s="3" t="n">
        <v>1956</v>
      </c>
      <c r="C381" s="4" t="n">
        <v>23.1956885878669</v>
      </c>
      <c r="D381" s="4" t="n">
        <v>5.02467474203678</v>
      </c>
      <c r="E381" s="3" t="n">
        <f aca="false">LOOKUP(C381,{0,30,60,90},{1,2,3,4})</f>
        <v>1</v>
      </c>
    </row>
    <row r="382" customFormat="false" ht="14.4" hidden="false" customHeight="false" outlineLevel="0" collapsed="false">
      <c r="A382" s="3" t="s">
        <v>11</v>
      </c>
      <c r="B382" s="3" t="n">
        <v>1957</v>
      </c>
      <c r="C382" s="4" t="n">
        <v>24.0700218818381</v>
      </c>
      <c r="D382" s="4" t="n">
        <v>6.02306706535669</v>
      </c>
      <c r="E382" s="3" t="n">
        <f aca="false">LOOKUP(C382,{0,30,60,90},{1,2,3,4})</f>
        <v>1</v>
      </c>
    </row>
    <row r="383" customFormat="false" ht="14.4" hidden="false" customHeight="false" outlineLevel="0" collapsed="false">
      <c r="A383" s="3" t="s">
        <v>11</v>
      </c>
      <c r="B383" s="3" t="n">
        <v>1958</v>
      </c>
      <c r="C383" s="4" t="n">
        <v>27.2948265826685</v>
      </c>
      <c r="D383" s="4" t="n">
        <v>2.5382755842063</v>
      </c>
      <c r="E383" s="3" t="n">
        <f aca="false">LOOKUP(C383,{0,30,60,90},{1,2,3,4})</f>
        <v>1</v>
      </c>
    </row>
    <row r="384" customFormat="false" ht="14.4" hidden="false" customHeight="false" outlineLevel="0" collapsed="false">
      <c r="A384" s="3" t="s">
        <v>11</v>
      </c>
      <c r="B384" s="3" t="n">
        <v>1959</v>
      </c>
      <c r="C384" s="4" t="n">
        <v>27.1464564894373</v>
      </c>
      <c r="D384" s="4" t="n">
        <v>2.82907662082514</v>
      </c>
      <c r="E384" s="3" t="n">
        <f aca="false">LOOKUP(C384,{0,30,60,90},{1,2,3,4})</f>
        <v>1</v>
      </c>
    </row>
    <row r="385" customFormat="false" ht="14.4" hidden="false" customHeight="false" outlineLevel="0" collapsed="false">
      <c r="A385" s="3" t="s">
        <v>11</v>
      </c>
      <c r="B385" s="3" t="n">
        <v>1960</v>
      </c>
      <c r="C385" s="4" t="n">
        <v>22.0902655938048</v>
      </c>
      <c r="D385" s="4" t="n">
        <v>7.06916316392816</v>
      </c>
      <c r="E385" s="3" t="n">
        <f aca="false">LOOKUP(C385,{0,30,60,90},{1,2,3,4})</f>
        <v>1</v>
      </c>
    </row>
    <row r="386" customFormat="false" ht="14.4" hidden="false" customHeight="false" outlineLevel="0" collapsed="false">
      <c r="A386" s="3" t="s">
        <v>11</v>
      </c>
      <c r="B386" s="3" t="n">
        <v>1961</v>
      </c>
      <c r="C386" s="4" t="n">
        <v>19.3084469359154</v>
      </c>
      <c r="D386" s="4" t="n">
        <v>5.49607423269094</v>
      </c>
      <c r="E386" s="3" t="n">
        <f aca="false">LOOKUP(C386,{0,30,60,90},{1,2,3,4})</f>
        <v>1</v>
      </c>
    </row>
    <row r="387" customFormat="false" ht="14.4" hidden="false" customHeight="false" outlineLevel="0" collapsed="false">
      <c r="A387" s="3" t="s">
        <v>11</v>
      </c>
      <c r="B387" s="3" t="n">
        <v>1962</v>
      </c>
      <c r="C387" s="4" t="n">
        <v>20.3955550301454</v>
      </c>
      <c r="D387" s="4" t="n">
        <v>6.63058186738834</v>
      </c>
      <c r="E387" s="3" t="n">
        <f aca="false">LOOKUP(C387,{0,30,60,90},{1,2,3,4})</f>
        <v>1</v>
      </c>
    </row>
    <row r="388" customFormat="false" ht="14.4" hidden="false" customHeight="false" outlineLevel="0" collapsed="false">
      <c r="A388" s="3" t="s">
        <v>11</v>
      </c>
      <c r="B388" s="3" t="n">
        <v>1963</v>
      </c>
      <c r="C388" s="4" t="n">
        <v>19.6609798296139</v>
      </c>
      <c r="D388" s="4" t="n">
        <v>5.48857868020305</v>
      </c>
      <c r="E388" s="3" t="n">
        <f aca="false">LOOKUP(C388,{0,30,60,90},{1,2,3,4})</f>
        <v>1</v>
      </c>
    </row>
    <row r="389" customFormat="false" ht="14.4" hidden="false" customHeight="false" outlineLevel="0" collapsed="false">
      <c r="A389" s="3" t="s">
        <v>11</v>
      </c>
      <c r="B389" s="3" t="n">
        <v>1964</v>
      </c>
      <c r="C389" s="4" t="n">
        <v>17.4770532840625</v>
      </c>
      <c r="D389" s="4" t="n">
        <v>6.49624060150376</v>
      </c>
      <c r="E389" s="3" t="n">
        <f aca="false">LOOKUP(C389,{0,30,60,90},{1,2,3,4})</f>
        <v>1</v>
      </c>
    </row>
    <row r="390" customFormat="false" ht="14.4" hidden="false" customHeight="false" outlineLevel="0" collapsed="false">
      <c r="A390" s="3" t="s">
        <v>11</v>
      </c>
      <c r="B390" s="3" t="n">
        <v>1965</v>
      </c>
      <c r="C390" s="4" t="n">
        <v>15.2158415132192</v>
      </c>
      <c r="D390" s="4" t="n">
        <v>4.6879412595312</v>
      </c>
      <c r="E390" s="3" t="n">
        <f aca="false">LOOKUP(C390,{0,30,60,90},{1,2,3,4})</f>
        <v>1</v>
      </c>
    </row>
    <row r="391" customFormat="false" ht="14.4" hidden="false" customHeight="false" outlineLevel="0" collapsed="false">
      <c r="A391" s="3" t="s">
        <v>11</v>
      </c>
      <c r="B391" s="3" t="n">
        <v>1966</v>
      </c>
      <c r="C391" s="4" t="n">
        <v>14.6689512360498</v>
      </c>
      <c r="D391" s="4" t="n">
        <v>5.3142702994335</v>
      </c>
      <c r="E391" s="3" t="n">
        <f aca="false">LOOKUP(C391,{0,30,60,90},{1,2,3,4})</f>
        <v>1</v>
      </c>
    </row>
    <row r="392" customFormat="false" ht="14.4" hidden="false" customHeight="false" outlineLevel="0" collapsed="false">
      <c r="A392" s="3" t="s">
        <v>11</v>
      </c>
      <c r="B392" s="3" t="n">
        <v>1967</v>
      </c>
      <c r="C392" s="4" t="n">
        <v>15.1809045226131</v>
      </c>
      <c r="D392" s="4" t="n">
        <v>4.58504098360657</v>
      </c>
      <c r="E392" s="3" t="n">
        <f aca="false">LOOKUP(C392,{0,30,60,90},{1,2,3,4})</f>
        <v>1</v>
      </c>
    </row>
    <row r="393" customFormat="false" ht="14.4" hidden="false" customHeight="false" outlineLevel="0" collapsed="false">
      <c r="A393" s="3" t="s">
        <v>11</v>
      </c>
      <c r="B393" s="3" t="n">
        <v>1968</v>
      </c>
      <c r="C393" s="4" t="n">
        <v>15.2721568627451</v>
      </c>
      <c r="D393" s="4" t="n">
        <v>4.35953955424933</v>
      </c>
      <c r="E393" s="3" t="n">
        <f aca="false">LOOKUP(C393,{0,30,60,90},{1,2,3,4})</f>
        <v>1</v>
      </c>
    </row>
    <row r="394" customFormat="false" ht="14.4" hidden="false" customHeight="false" outlineLevel="0" collapsed="false">
      <c r="A394" s="3" t="s">
        <v>11</v>
      </c>
      <c r="B394" s="3" t="n">
        <v>1969</v>
      </c>
      <c r="C394" s="4" t="n">
        <v>14.5286525108761</v>
      </c>
      <c r="D394" s="4" t="n">
        <v>6.94672612062894</v>
      </c>
      <c r="E394" s="3" t="n">
        <f aca="false">LOOKUP(C394,{0,30,60,90},{1,2,3,4})</f>
        <v>1</v>
      </c>
    </row>
    <row r="395" customFormat="false" ht="14.4" hidden="false" customHeight="false" outlineLevel="0" collapsed="false">
      <c r="A395" s="3" t="s">
        <v>11</v>
      </c>
      <c r="B395" s="3" t="n">
        <v>1970</v>
      </c>
      <c r="C395" s="4" t="n">
        <v>12.3710204439325</v>
      </c>
      <c r="D395" s="4" t="n">
        <v>5.79328505595786</v>
      </c>
      <c r="E395" s="3" t="n">
        <f aca="false">LOOKUP(C395,{0,30,60,90},{1,2,3,4})</f>
        <v>1</v>
      </c>
    </row>
    <row r="396" customFormat="false" ht="14.4" hidden="false" customHeight="false" outlineLevel="0" collapsed="false">
      <c r="A396" s="3" t="s">
        <v>11</v>
      </c>
      <c r="B396" s="3" t="n">
        <v>1971</v>
      </c>
      <c r="C396" s="4" t="n">
        <v>10.7705515964312</v>
      </c>
      <c r="D396" s="4" t="n">
        <v>5.37232939224226</v>
      </c>
      <c r="E396" s="3" t="n">
        <f aca="false">LOOKUP(C396,{0,30,60,90},{1,2,3,4})</f>
        <v>1</v>
      </c>
    </row>
    <row r="397" customFormat="false" ht="14.4" hidden="false" customHeight="false" outlineLevel="0" collapsed="false">
      <c r="A397" s="3" t="s">
        <v>11</v>
      </c>
      <c r="B397" s="3" t="n">
        <v>1972</v>
      </c>
      <c r="C397" s="4" t="n">
        <v>8.75790094099953</v>
      </c>
      <c r="D397" s="4" t="n">
        <v>5.88582677165355</v>
      </c>
      <c r="E397" s="3" t="n">
        <f aca="false">LOOKUP(C397,{0,30,60,90},{1,2,3,4})</f>
        <v>1</v>
      </c>
    </row>
    <row r="398" customFormat="false" ht="14.4" hidden="false" customHeight="false" outlineLevel="0" collapsed="false">
      <c r="A398" s="3" t="s">
        <v>11</v>
      </c>
      <c r="B398" s="3" t="n">
        <v>1979</v>
      </c>
      <c r="C398" s="4" t="n">
        <v>31.1153032426806</v>
      </c>
      <c r="D398" s="4" t="n">
        <v>3.30603579011224</v>
      </c>
      <c r="E398" s="3" t="n">
        <f aca="false">LOOKUP(C398,{0,30,60,90},{1,2,3,4})</f>
        <v>2</v>
      </c>
    </row>
    <row r="399" customFormat="false" ht="14.4" hidden="false" customHeight="false" outlineLevel="0" collapsed="false">
      <c r="A399" s="3" t="s">
        <v>11</v>
      </c>
      <c r="B399" s="3" t="n">
        <v>1980</v>
      </c>
      <c r="C399" s="4" t="n">
        <v>29.5203655568196</v>
      </c>
      <c r="D399" s="4" t="n">
        <v>1.07163828537873</v>
      </c>
      <c r="E399" s="3" t="n">
        <f aca="false">LOOKUP(C399,{0,30,60,90},{1,2,3,4})</f>
        <v>1</v>
      </c>
    </row>
    <row r="400" customFormat="false" ht="14.4" hidden="false" customHeight="false" outlineLevel="0" collapsed="false">
      <c r="A400" s="3" t="s">
        <v>11</v>
      </c>
      <c r="B400" s="3" t="n">
        <v>1981</v>
      </c>
      <c r="C400" s="4" t="n">
        <v>30.5132376457416</v>
      </c>
      <c r="D400" s="4" t="n">
        <v>1.5475053130301</v>
      </c>
      <c r="E400" s="3" t="n">
        <f aca="false">LOOKUP(C400,{0,30,60,90},{1,2,3,4})</f>
        <v>2</v>
      </c>
    </row>
    <row r="401" customFormat="false" ht="14.4" hidden="false" customHeight="false" outlineLevel="0" collapsed="false">
      <c r="A401" s="3" t="s">
        <v>11</v>
      </c>
      <c r="B401" s="3" t="n">
        <v>1982</v>
      </c>
      <c r="C401" s="4" t="n">
        <v>36.4492653782081</v>
      </c>
      <c r="D401" s="4" t="n">
        <v>0.124993519921213</v>
      </c>
      <c r="E401" s="3" t="n">
        <f aca="false">LOOKUP(C401,{0,30,60,90},{1,2,3,4})</f>
        <v>2</v>
      </c>
    </row>
    <row r="402" customFormat="false" ht="14.4" hidden="false" customHeight="false" outlineLevel="0" collapsed="false">
      <c r="A402" s="3" t="s">
        <v>11</v>
      </c>
      <c r="B402" s="3" t="n">
        <v>1983</v>
      </c>
      <c r="C402" s="4" t="n">
        <v>38.333615198151</v>
      </c>
      <c r="D402" s="4" t="n">
        <v>3.866893713637</v>
      </c>
      <c r="E402" s="3" t="n">
        <f aca="false">LOOKUP(C402,{0,30,60,90},{1,2,3,4})</f>
        <v>2</v>
      </c>
    </row>
    <row r="403" customFormat="false" ht="14.4" hidden="false" customHeight="false" outlineLevel="0" collapsed="false">
      <c r="A403" s="3" t="s">
        <v>11</v>
      </c>
      <c r="B403" s="3" t="n">
        <v>1984</v>
      </c>
      <c r="C403" s="4" t="n">
        <v>40.3885644612719</v>
      </c>
      <c r="D403" s="4" t="n">
        <v>5.89410368083774</v>
      </c>
      <c r="E403" s="3" t="n">
        <f aca="false">LOOKUP(C403,{0,30,60,90},{1,2,3,4})</f>
        <v>2</v>
      </c>
    </row>
    <row r="404" customFormat="false" ht="14.4" hidden="false" customHeight="false" outlineLevel="0" collapsed="false">
      <c r="A404" s="3" t="s">
        <v>11</v>
      </c>
      <c r="B404" s="3" t="n">
        <v>1985</v>
      </c>
      <c r="C404" s="4" t="n">
        <v>41.2177426361978</v>
      </c>
      <c r="D404" s="4" t="n">
        <v>5.35402951350146</v>
      </c>
      <c r="E404" s="3" t="n">
        <f aca="false">LOOKUP(C404,{0,30,60,90},{1,2,3,4})</f>
        <v>2</v>
      </c>
    </row>
    <row r="405" customFormat="false" ht="14.4" hidden="false" customHeight="false" outlineLevel="0" collapsed="false">
      <c r="A405" s="3" t="s">
        <v>11</v>
      </c>
      <c r="B405" s="3" t="n">
        <v>1986</v>
      </c>
      <c r="C405" s="4" t="n">
        <v>43.6684282343627</v>
      </c>
      <c r="D405" s="4" t="n">
        <v>4.0375523145842</v>
      </c>
      <c r="E405" s="3" t="n">
        <f aca="false">LOOKUP(C405,{0,30,60,90},{1,2,3,4})</f>
        <v>2</v>
      </c>
    </row>
    <row r="406" customFormat="false" ht="14.4" hidden="false" customHeight="false" outlineLevel="0" collapsed="false">
      <c r="A406" s="3" t="s">
        <v>11</v>
      </c>
      <c r="B406" s="3" t="n">
        <v>1987</v>
      </c>
      <c r="C406" s="4" t="n">
        <v>45.1460745231326</v>
      </c>
      <c r="D406" s="4" t="n">
        <v>1.78001352049946</v>
      </c>
      <c r="E406" s="3" t="n">
        <f aca="false">LOOKUP(C406,{0,30,60,90},{1,2,3,4})</f>
        <v>2</v>
      </c>
    </row>
    <row r="407" customFormat="false" ht="14.4" hidden="false" customHeight="false" outlineLevel="0" collapsed="false">
      <c r="A407" s="3" t="s">
        <v>11</v>
      </c>
      <c r="B407" s="3" t="n">
        <v>1988</v>
      </c>
      <c r="C407" s="4" t="n">
        <v>46.4365186106464</v>
      </c>
      <c r="D407" s="4" t="n">
        <v>-0.172848825260929</v>
      </c>
      <c r="E407" s="3" t="n">
        <f aca="false">LOOKUP(C407,{0,30,60,90},{1,2,3,4})</f>
        <v>2</v>
      </c>
    </row>
    <row r="408" customFormat="false" ht="14.4" hidden="false" customHeight="false" outlineLevel="0" collapsed="false">
      <c r="A408" s="3" t="s">
        <v>11</v>
      </c>
      <c r="B408" s="3" t="n">
        <v>1989</v>
      </c>
      <c r="C408" s="4" t="n">
        <v>47.9036924505333</v>
      </c>
      <c r="D408" s="4" t="n">
        <v>0.997558549031363</v>
      </c>
      <c r="E408" s="3" t="n">
        <f aca="false">LOOKUP(C408,{0,30,60,90},{1,2,3,4})</f>
        <v>2</v>
      </c>
    </row>
    <row r="409" customFormat="false" ht="14.4" hidden="false" customHeight="false" outlineLevel="0" collapsed="false">
      <c r="A409" s="3" t="s">
        <v>11</v>
      </c>
      <c r="B409" s="3" t="n">
        <v>1990</v>
      </c>
      <c r="C409" s="4" t="n">
        <v>49.3823807033866</v>
      </c>
      <c r="D409" s="4" t="n">
        <v>1.9275140029591</v>
      </c>
      <c r="E409" s="3" t="n">
        <f aca="false">LOOKUP(C409,{0,30,60,90},{1,2,3,4})</f>
        <v>2</v>
      </c>
    </row>
    <row r="410" customFormat="false" ht="14.4" hidden="false" customHeight="false" outlineLevel="0" collapsed="false">
      <c r="A410" s="3" t="s">
        <v>11</v>
      </c>
      <c r="B410" s="3" t="n">
        <v>1991</v>
      </c>
      <c r="C410" s="4" t="n">
        <v>49.6437535370046</v>
      </c>
      <c r="D410" s="4" t="n">
        <v>3.10462896148147</v>
      </c>
      <c r="E410" s="3" t="n">
        <f aca="false">LOOKUP(C410,{0,30,60,90},{1,2,3,4})</f>
        <v>2</v>
      </c>
    </row>
    <row r="411" customFormat="false" ht="14.4" hidden="false" customHeight="false" outlineLevel="0" collapsed="false">
      <c r="A411" s="3" t="s">
        <v>11</v>
      </c>
      <c r="B411" s="3" t="n">
        <v>1992</v>
      </c>
      <c r="C411" s="4" t="n">
        <v>55.1978267031558</v>
      </c>
      <c r="D411" s="4" t="n">
        <v>3.5231049814781</v>
      </c>
      <c r="E411" s="3" t="n">
        <f aca="false">LOOKUP(C411,{0,30,60,90},{1,2,3,4})</f>
        <v>2</v>
      </c>
    </row>
    <row r="412" customFormat="false" ht="14.4" hidden="false" customHeight="false" outlineLevel="0" collapsed="false">
      <c r="A412" s="3" t="s">
        <v>11</v>
      </c>
      <c r="B412" s="3" t="n">
        <v>1993</v>
      </c>
      <c r="C412" s="4" t="n">
        <v>61.4817898668372</v>
      </c>
      <c r="D412" s="4" t="n">
        <v>2.78663707893585</v>
      </c>
      <c r="E412" s="3" t="n">
        <f aca="false">LOOKUP(C412,{0,30,60,90},{1,2,3,4})</f>
        <v>3</v>
      </c>
    </row>
    <row r="413" customFormat="false" ht="14.4" hidden="false" customHeight="false" outlineLevel="0" collapsed="false">
      <c r="A413" s="3" t="s">
        <v>11</v>
      </c>
      <c r="B413" s="3" t="n">
        <v>1994</v>
      </c>
      <c r="C413" s="4" t="n">
        <v>64.8607314925023</v>
      </c>
      <c r="D413" s="4" t="n">
        <v>5.05138434156796</v>
      </c>
      <c r="E413" s="3" t="n">
        <f aca="false">LOOKUP(C413,{0,30,60,90},{1,2,3,4})</f>
        <v>3</v>
      </c>
    </row>
    <row r="414" customFormat="false" ht="14.4" hidden="false" customHeight="false" outlineLevel="0" collapsed="false">
      <c r="A414" s="3" t="s">
        <v>11</v>
      </c>
      <c r="B414" s="3" t="n">
        <v>1995</v>
      </c>
      <c r="C414" s="4" t="n">
        <v>70.2537636323358</v>
      </c>
      <c r="D414" s="4" t="n">
        <v>4.18634907398121</v>
      </c>
      <c r="E414" s="3" t="n">
        <f aca="false">LOOKUP(C414,{0,30,60,90},{1,2,3,4})</f>
        <v>3</v>
      </c>
    </row>
    <row r="415" customFormat="false" ht="14.4" hidden="false" customHeight="false" outlineLevel="0" collapsed="false">
      <c r="A415" s="3" t="s">
        <v>11</v>
      </c>
      <c r="B415" s="3" t="n">
        <v>1996</v>
      </c>
      <c r="C415" s="4" t="n">
        <v>68.9067657963775</v>
      </c>
      <c r="D415" s="4" t="n">
        <v>5.09976633590639</v>
      </c>
      <c r="E415" s="3" t="n">
        <f aca="false">LOOKUP(C415,{0,30,60,90},{1,2,3,4})</f>
        <v>3</v>
      </c>
    </row>
    <row r="416" customFormat="false" ht="14.4" hidden="false" customHeight="false" outlineLevel="0" collapsed="false">
      <c r="A416" s="3" t="s">
        <v>11</v>
      </c>
      <c r="B416" s="3" t="n">
        <v>1997</v>
      </c>
      <c r="C416" s="4" t="n">
        <v>67.1295055308351</v>
      </c>
      <c r="D416" s="4" t="n">
        <v>5.39264034704545</v>
      </c>
      <c r="E416" s="3" t="n">
        <f aca="false">LOOKUP(C416,{0,30,60,90},{1,2,3,4})</f>
        <v>3</v>
      </c>
    </row>
    <row r="417" customFormat="false" ht="14.4" hidden="false" customHeight="false" outlineLevel="0" collapsed="false">
      <c r="A417" s="3" t="s">
        <v>11</v>
      </c>
      <c r="B417" s="3" t="n">
        <v>1998</v>
      </c>
      <c r="C417" s="4" t="n">
        <v>68.97821740503</v>
      </c>
      <c r="D417" s="4" t="n">
        <v>2.68278349077422</v>
      </c>
      <c r="E417" s="3" t="n">
        <f aca="false">LOOKUP(C417,{0,30,60,90},{1,2,3,4})</f>
        <v>3</v>
      </c>
    </row>
    <row r="418" customFormat="false" ht="14.4" hidden="false" customHeight="false" outlineLevel="0" collapsed="false">
      <c r="A418" s="3" t="s">
        <v>11</v>
      </c>
      <c r="B418" s="3" t="n">
        <v>1999</v>
      </c>
      <c r="C418" s="4" t="n">
        <v>64.856541683126</v>
      </c>
      <c r="D418" s="4" t="n">
        <v>2.02577059008238</v>
      </c>
      <c r="E418" s="3" t="n">
        <f aca="false">LOOKUP(C418,{0,30,60,90},{1,2,3,4})</f>
        <v>3</v>
      </c>
    </row>
    <row r="419" customFormat="false" ht="14.4" hidden="false" customHeight="false" outlineLevel="0" collapsed="false">
      <c r="A419" s="3" t="s">
        <v>11</v>
      </c>
      <c r="B419" s="3" t="n">
        <v>2000</v>
      </c>
      <c r="C419" s="4" t="n">
        <v>55.7910939483136</v>
      </c>
      <c r="D419" s="4" t="n">
        <v>3.25356799462169</v>
      </c>
      <c r="E419" s="3" t="n">
        <f aca="false">LOOKUP(C419,{0,30,60,90},{1,2,3,4})</f>
        <v>2</v>
      </c>
    </row>
    <row r="420" customFormat="false" ht="14.4" hidden="false" customHeight="false" outlineLevel="0" collapsed="false">
      <c r="A420" s="3" t="s">
        <v>11</v>
      </c>
      <c r="B420" s="3" t="n">
        <v>2001</v>
      </c>
      <c r="C420" s="4" t="n">
        <v>55.4106019298714</v>
      </c>
      <c r="D420" s="4" t="n">
        <v>1.99015413560657</v>
      </c>
      <c r="E420" s="3" t="n">
        <f aca="false">LOOKUP(C420,{0,30,60,90},{1,2,3,4})</f>
        <v>2</v>
      </c>
    </row>
    <row r="421" customFormat="false" ht="14.4" hidden="false" customHeight="false" outlineLevel="0" collapsed="false">
      <c r="A421" s="3" t="s">
        <v>11</v>
      </c>
      <c r="B421" s="3" t="n">
        <v>2002</v>
      </c>
      <c r="C421" s="4" t="n">
        <v>59.4461956131592</v>
      </c>
      <c r="D421" s="4" t="n">
        <v>1.5020556300011</v>
      </c>
      <c r="E421" s="3" t="n">
        <f aca="false">LOOKUP(C421,{0,30,60,90},{1,2,3,4})</f>
        <v>2</v>
      </c>
    </row>
    <row r="422" customFormat="false" ht="14.4" hidden="false" customHeight="false" outlineLevel="0" collapsed="false">
      <c r="A422" s="3" t="s">
        <v>11</v>
      </c>
      <c r="B422" s="3" t="n">
        <v>2003</v>
      </c>
      <c r="C422" s="4" t="n">
        <v>62.9552712648149</v>
      </c>
      <c r="D422" s="4" t="n">
        <v>1.01352403424735</v>
      </c>
      <c r="E422" s="3" t="n">
        <f aca="false">LOOKUP(C422,{0,30,60,90},{1,2,3,4})</f>
        <v>3</v>
      </c>
    </row>
    <row r="423" customFormat="false" ht="14.4" hidden="false" customHeight="false" outlineLevel="0" collapsed="false">
      <c r="A423" s="3" t="s">
        <v>11</v>
      </c>
      <c r="B423" s="3" t="n">
        <v>2004</v>
      </c>
      <c r="C423" s="4" t="n">
        <v>61.7828621259409</v>
      </c>
      <c r="D423" s="4" t="n">
        <v>3.86412636417943</v>
      </c>
      <c r="E423" s="3" t="n">
        <f aca="false">LOOKUP(C423,{0,30,60,90},{1,2,3,4})</f>
        <v>3</v>
      </c>
    </row>
    <row r="424" customFormat="false" ht="14.4" hidden="false" customHeight="false" outlineLevel="0" collapsed="false">
      <c r="A424" s="3" t="s">
        <v>11</v>
      </c>
      <c r="B424" s="3" t="n">
        <v>2005</v>
      </c>
      <c r="C424" s="4" t="n">
        <v>58.8676685237341</v>
      </c>
      <c r="D424" s="4" t="n">
        <v>2.73920744287439</v>
      </c>
      <c r="E424" s="3" t="n">
        <f aca="false">LOOKUP(C424,{0,30,60,90},{1,2,3,4})</f>
        <v>2</v>
      </c>
    </row>
    <row r="425" customFormat="false" ht="14.4" hidden="false" customHeight="false" outlineLevel="0" collapsed="false">
      <c r="A425" s="3" t="s">
        <v>11</v>
      </c>
      <c r="B425" s="3" t="n">
        <v>2006</v>
      </c>
      <c r="C425" s="4" t="n">
        <v>53.246711150831</v>
      </c>
      <c r="D425" s="4" t="n">
        <v>2.28088854199129</v>
      </c>
      <c r="E425" s="3" t="n">
        <f aca="false">LOOKUP(C425,{0,30,60,90},{1,2,3,4})</f>
        <v>2</v>
      </c>
    </row>
    <row r="426" customFormat="false" ht="14.4" hidden="false" customHeight="false" outlineLevel="0" collapsed="false">
      <c r="A426" s="3" t="s">
        <v>11</v>
      </c>
      <c r="B426" s="3" t="n">
        <v>2007</v>
      </c>
      <c r="C426" s="4" t="n">
        <v>53.0848312114918</v>
      </c>
      <c r="D426" s="4" t="n">
        <v>3.13409178573727</v>
      </c>
      <c r="E426" s="3" t="n">
        <f aca="false">LOOKUP(C426,{0,30,60,90},{1,2,3,4})</f>
        <v>2</v>
      </c>
    </row>
    <row r="427" customFormat="false" ht="14.4" hidden="false" customHeight="false" outlineLevel="0" collapsed="false">
      <c r="A427" s="3" t="s">
        <v>11</v>
      </c>
      <c r="B427" s="3" t="n">
        <v>2008</v>
      </c>
      <c r="C427" s="4" t="n">
        <v>51.5673070885917</v>
      </c>
      <c r="D427" s="4" t="n">
        <v>2.13213029844796</v>
      </c>
      <c r="E427" s="3" t="n">
        <f aca="false">LOOKUP(C427,{0,30,60,90},{1,2,3,4})</f>
        <v>2</v>
      </c>
    </row>
    <row r="428" customFormat="false" ht="14.4" hidden="false" customHeight="false" outlineLevel="0" collapsed="false">
      <c r="A428" s="3" t="s">
        <v>11</v>
      </c>
      <c r="B428" s="3" t="n">
        <v>2009</v>
      </c>
      <c r="C428" s="4" t="n">
        <v>60.0015126431759</v>
      </c>
      <c r="D428" s="4" t="n">
        <v>-1.90667609190309</v>
      </c>
      <c r="E428" s="3" t="n">
        <f aca="false">LOOKUP(C428,{0,30,60,90},{1,2,3,4})</f>
        <v>3</v>
      </c>
    </row>
    <row r="429" customFormat="false" ht="14.4" hidden="false" customHeight="false" outlineLevel="0" collapsed="false">
      <c r="A429" s="3" t="s">
        <v>12</v>
      </c>
      <c r="B429" s="3" t="n">
        <v>1951</v>
      </c>
      <c r="C429" s="4" t="n">
        <v>6.05570594801258</v>
      </c>
      <c r="D429" s="4" t="n">
        <v>9.16699955531102</v>
      </c>
      <c r="E429" s="3" t="n">
        <f aca="false">LOOKUP(C429,{0,30,60,90},{1,2,3,4})</f>
        <v>1</v>
      </c>
    </row>
    <row r="430" customFormat="false" ht="14.4" hidden="false" customHeight="false" outlineLevel="0" collapsed="false">
      <c r="A430" s="3" t="s">
        <v>12</v>
      </c>
      <c r="B430" s="3" t="n">
        <v>1952</v>
      </c>
      <c r="C430" s="4" t="n">
        <v>6.30451073414595</v>
      </c>
      <c r="D430" s="4" t="n">
        <v>8.66994155599818</v>
      </c>
      <c r="E430" s="3" t="n">
        <f aca="false">LOOKUP(C430,{0,30,60,90},{1,2,3,4})</f>
        <v>1</v>
      </c>
    </row>
    <row r="431" customFormat="false" ht="14.4" hidden="false" customHeight="false" outlineLevel="0" collapsed="false">
      <c r="A431" s="3" t="s">
        <v>12</v>
      </c>
      <c r="B431" s="3" t="n">
        <v>1953</v>
      </c>
      <c r="C431" s="4" t="n">
        <v>7.317731928861</v>
      </c>
      <c r="D431" s="4" t="n">
        <v>8.37245944967184</v>
      </c>
      <c r="E431" s="3" t="n">
        <f aca="false">LOOKUP(C431,{0,30,60,90},{1,2,3,4})</f>
        <v>1</v>
      </c>
    </row>
    <row r="432" customFormat="false" ht="14.4" hidden="false" customHeight="false" outlineLevel="0" collapsed="false">
      <c r="A432" s="3" t="s">
        <v>12</v>
      </c>
      <c r="B432" s="3" t="n">
        <v>1954</v>
      </c>
      <c r="C432" s="4" t="n">
        <v>11.2503461644974</v>
      </c>
      <c r="D432" s="4" t="n">
        <v>7.45537153744686</v>
      </c>
      <c r="E432" s="3" t="n">
        <f aca="false">LOOKUP(C432,{0,30,60,90},{1,2,3,4})</f>
        <v>1</v>
      </c>
    </row>
    <row r="433" customFormat="false" ht="14.4" hidden="false" customHeight="false" outlineLevel="0" collapsed="false">
      <c r="A433" s="3" t="s">
        <v>12</v>
      </c>
      <c r="B433" s="3" t="n">
        <v>1955</v>
      </c>
      <c r="C433" s="4" t="n">
        <v>11.1421697590695</v>
      </c>
      <c r="D433" s="4" t="n">
        <v>11.0037535735329</v>
      </c>
      <c r="E433" s="3" t="n">
        <f aca="false">LOOKUP(C433,{0,30,60,90},{1,2,3,4})</f>
        <v>1</v>
      </c>
    </row>
    <row r="434" customFormat="false" ht="14.4" hidden="false" customHeight="false" outlineLevel="0" collapsed="false">
      <c r="A434" s="3" t="s">
        <v>12</v>
      </c>
      <c r="B434" s="3" t="n">
        <v>1956</v>
      </c>
      <c r="C434" s="4" t="n">
        <v>10.0248557452743</v>
      </c>
      <c r="D434" s="4" t="n">
        <v>7.16697548916008</v>
      </c>
      <c r="E434" s="3" t="n">
        <f aca="false">LOOKUP(C434,{0,30,60,90},{1,2,3,4})</f>
        <v>1</v>
      </c>
    </row>
    <row r="435" customFormat="false" ht="14.4" hidden="false" customHeight="false" outlineLevel="0" collapsed="false">
      <c r="A435" s="3" t="s">
        <v>12</v>
      </c>
      <c r="B435" s="3" t="n">
        <v>1957</v>
      </c>
      <c r="C435" s="4" t="n">
        <v>9.1284086924142</v>
      </c>
      <c r="D435" s="4" t="n">
        <v>5.72937448118032</v>
      </c>
      <c r="E435" s="3" t="n">
        <f aca="false">LOOKUP(C435,{0,30,60,90},{1,2,3,4})</f>
        <v>1</v>
      </c>
    </row>
    <row r="436" customFormat="false" ht="14.4" hidden="false" customHeight="false" outlineLevel="0" collapsed="false">
      <c r="A436" s="3" t="s">
        <v>12</v>
      </c>
      <c r="B436" s="3" t="n">
        <v>1958</v>
      </c>
      <c r="C436" s="4" t="n">
        <v>9.30541820664288</v>
      </c>
      <c r="D436" s="4" t="n">
        <v>4.45224271316131</v>
      </c>
      <c r="E436" s="3" t="n">
        <f aca="false">LOOKUP(C436,{0,30,60,90},{1,2,3,4})</f>
        <v>1</v>
      </c>
    </row>
    <row r="437" customFormat="false" ht="14.4" hidden="false" customHeight="false" outlineLevel="0" collapsed="false">
      <c r="A437" s="3" t="s">
        <v>12</v>
      </c>
      <c r="B437" s="3" t="n">
        <v>1959</v>
      </c>
      <c r="C437" s="4" t="n">
        <v>8.9043369588565</v>
      </c>
      <c r="D437" s="4" t="n">
        <v>7.31355339192981</v>
      </c>
      <c r="E437" s="3" t="n">
        <f aca="false">LOOKUP(C437,{0,30,60,90},{1,2,3,4})</f>
        <v>1</v>
      </c>
    </row>
    <row r="438" customFormat="false" ht="14.4" hidden="false" customHeight="false" outlineLevel="0" collapsed="false">
      <c r="A438" s="3" t="s">
        <v>12</v>
      </c>
      <c r="B438" s="3" t="n">
        <v>1960</v>
      </c>
      <c r="C438" s="4" t="n">
        <v>8.66384165083684</v>
      </c>
      <c r="D438" s="4" t="n">
        <v>8.06101145270799</v>
      </c>
      <c r="E438" s="3" t="n">
        <f aca="false">LOOKUP(C438,{0,30,60,90},{1,2,3,4})</f>
        <v>1</v>
      </c>
    </row>
    <row r="439" customFormat="false" ht="14.4" hidden="false" customHeight="false" outlineLevel="0" collapsed="false">
      <c r="A439" s="3" t="s">
        <v>12</v>
      </c>
      <c r="B439" s="3" t="n">
        <v>1961</v>
      </c>
      <c r="C439" s="4" t="n">
        <v>9.43705601600525</v>
      </c>
      <c r="D439" s="4" t="n">
        <v>4.11920169316111</v>
      </c>
      <c r="E439" s="3" t="n">
        <f aca="false">LOOKUP(C439,{0,30,60,90},{1,2,3,4})</f>
        <v>1</v>
      </c>
    </row>
    <row r="440" customFormat="false" ht="14.4" hidden="false" customHeight="false" outlineLevel="0" collapsed="false">
      <c r="A440" s="3" t="s">
        <v>12</v>
      </c>
      <c r="B440" s="3" t="n">
        <v>1962</v>
      </c>
      <c r="C440" s="4" t="n">
        <v>8.34805536386951</v>
      </c>
      <c r="D440" s="4" t="n">
        <v>4.265787541252</v>
      </c>
      <c r="E440" s="3" t="n">
        <f aca="false">LOOKUP(C440,{0,30,60,90},{1,2,3,4})</f>
        <v>1</v>
      </c>
    </row>
    <row r="441" customFormat="false" ht="14.4" hidden="false" customHeight="false" outlineLevel="0" collapsed="false">
      <c r="A441" s="3" t="s">
        <v>12</v>
      </c>
      <c r="B441" s="3" t="n">
        <v>1963</v>
      </c>
      <c r="C441" s="4" t="n">
        <v>8.37921036160891</v>
      </c>
      <c r="D441" s="4" t="n">
        <v>2.81877379216615</v>
      </c>
      <c r="E441" s="3" t="n">
        <f aca="false">LOOKUP(C441,{0,30,60,90},{1,2,3,4})</f>
        <v>1</v>
      </c>
    </row>
    <row r="442" customFormat="false" ht="14.4" hidden="false" customHeight="false" outlineLevel="0" collapsed="false">
      <c r="A442" s="3" t="s">
        <v>12</v>
      </c>
      <c r="B442" s="3" t="n">
        <v>1964</v>
      </c>
      <c r="C442" s="4" t="n">
        <v>8.15317533566623</v>
      </c>
      <c r="D442" s="4" t="n">
        <v>6.07829549136805</v>
      </c>
      <c r="E442" s="3" t="n">
        <f aca="false">LOOKUP(C442,{0,30,60,90},{1,2,3,4})</f>
        <v>1</v>
      </c>
    </row>
    <row r="443" customFormat="false" ht="14.4" hidden="false" customHeight="false" outlineLevel="0" collapsed="false">
      <c r="A443" s="3" t="s">
        <v>12</v>
      </c>
      <c r="B443" s="3" t="n">
        <v>1965</v>
      </c>
      <c r="C443" s="4" t="n">
        <v>7.64062919514295</v>
      </c>
      <c r="D443" s="4" t="n">
        <v>5.06976694950496</v>
      </c>
      <c r="E443" s="3" t="n">
        <f aca="false">LOOKUP(C443,{0,30,60,90},{1,2,3,4})</f>
        <v>1</v>
      </c>
    </row>
    <row r="444" customFormat="false" ht="14.4" hidden="false" customHeight="false" outlineLevel="0" collapsed="false">
      <c r="A444" s="3" t="s">
        <v>12</v>
      </c>
      <c r="B444" s="3" t="n">
        <v>1966</v>
      </c>
      <c r="C444" s="4" t="n">
        <v>7.82011019537844</v>
      </c>
      <c r="D444" s="4" t="n">
        <v>2.9641708813209</v>
      </c>
      <c r="E444" s="3" t="n">
        <f aca="false">LOOKUP(C444,{0,30,60,90},{1,2,3,4})</f>
        <v>1</v>
      </c>
    </row>
    <row r="445" customFormat="false" ht="14.4" hidden="false" customHeight="false" outlineLevel="0" collapsed="false">
      <c r="A445" s="3" t="s">
        <v>12</v>
      </c>
      <c r="B445" s="3" t="n">
        <v>1967</v>
      </c>
      <c r="C445" s="4" t="n">
        <v>9.37943742371787</v>
      </c>
      <c r="D445" s="4" t="n">
        <v>0.309899593649932</v>
      </c>
      <c r="E445" s="3" t="n">
        <f aca="false">LOOKUP(C445,{0,30,60,90},{1,2,3,4})</f>
        <v>1</v>
      </c>
    </row>
    <row r="446" customFormat="false" ht="14.4" hidden="false" customHeight="false" outlineLevel="0" collapsed="false">
      <c r="A446" s="3" t="s">
        <v>12</v>
      </c>
      <c r="B446" s="3" t="n">
        <v>1968</v>
      </c>
      <c r="C446" s="4" t="n">
        <v>9.49325447456669</v>
      </c>
      <c r="D446" s="4" t="n">
        <v>5.27487075152242</v>
      </c>
      <c r="E446" s="3" t="n">
        <f aca="false">LOOKUP(C446,{0,30,60,90},{1,2,3,4})</f>
        <v>1</v>
      </c>
    </row>
    <row r="447" customFormat="false" ht="14.4" hidden="false" customHeight="false" outlineLevel="0" collapsed="false">
      <c r="A447" s="3" t="s">
        <v>12</v>
      </c>
      <c r="B447" s="3" t="n">
        <v>1969</v>
      </c>
      <c r="C447" s="4" t="n">
        <v>8.41111707489494</v>
      </c>
      <c r="D447" s="4" t="n">
        <v>6.61144225461736</v>
      </c>
      <c r="E447" s="3" t="n">
        <f aca="false">LOOKUP(C447,{0,30,60,90},{1,2,3,4})</f>
        <v>1</v>
      </c>
    </row>
    <row r="448" customFormat="false" ht="14.4" hidden="false" customHeight="false" outlineLevel="0" collapsed="false">
      <c r="A448" s="3" t="s">
        <v>12</v>
      </c>
      <c r="B448" s="3" t="n">
        <v>1970</v>
      </c>
      <c r="C448" s="4" t="n">
        <v>6.76650403022963</v>
      </c>
      <c r="D448" s="4" t="n">
        <v>4.67997665785127</v>
      </c>
      <c r="E448" s="3" t="n">
        <f aca="false">LOOKUP(C448,{0,30,60,90},{1,2,3,4})</f>
        <v>1</v>
      </c>
    </row>
    <row r="449" customFormat="false" ht="14.4" hidden="false" customHeight="false" outlineLevel="0" collapsed="false">
      <c r="A449" s="3" t="s">
        <v>12</v>
      </c>
      <c r="B449" s="3" t="n">
        <v>1971</v>
      </c>
      <c r="C449" s="4" t="n">
        <v>6.37118047730386</v>
      </c>
      <c r="D449" s="4" t="n">
        <v>2.94317538900941</v>
      </c>
      <c r="E449" s="3" t="n">
        <f aca="false">LOOKUP(C449,{0,30,60,90},{1,2,3,4})</f>
        <v>1</v>
      </c>
    </row>
    <row r="450" customFormat="false" ht="14.4" hidden="false" customHeight="false" outlineLevel="0" collapsed="false">
      <c r="A450" s="3" t="s">
        <v>12</v>
      </c>
      <c r="B450" s="3" t="n">
        <v>1972</v>
      </c>
      <c r="C450" s="4" t="n">
        <v>6.39365382879033</v>
      </c>
      <c r="D450" s="4" t="n">
        <v>4.12735319160704</v>
      </c>
      <c r="E450" s="3" t="n">
        <f aca="false">LOOKUP(C450,{0,30,60,90},{1,2,3,4})</f>
        <v>1</v>
      </c>
    </row>
    <row r="451" customFormat="false" ht="14.4" hidden="false" customHeight="false" outlineLevel="0" collapsed="false">
      <c r="A451" s="3" t="s">
        <v>12</v>
      </c>
      <c r="B451" s="3" t="n">
        <v>1973</v>
      </c>
      <c r="C451" s="4" t="n">
        <v>6.00798691904875</v>
      </c>
      <c r="D451" s="4" t="n">
        <v>4.53847847663982</v>
      </c>
      <c r="E451" s="3" t="n">
        <f aca="false">LOOKUP(C451,{0,30,60,90},{1,2,3,4})</f>
        <v>1</v>
      </c>
    </row>
    <row r="452" customFormat="false" ht="14.4" hidden="false" customHeight="false" outlineLevel="0" collapsed="false">
      <c r="A452" s="3" t="s">
        <v>12</v>
      </c>
      <c r="B452" s="3" t="n">
        <v>1974</v>
      </c>
      <c r="C452" s="4" t="n">
        <v>6.74876459586687</v>
      </c>
      <c r="D452" s="4" t="n">
        <v>0.827304433424536</v>
      </c>
      <c r="E452" s="3" t="n">
        <f aca="false">LOOKUP(C452,{0,30,60,90},{1,2,3,4})</f>
        <v>1</v>
      </c>
    </row>
    <row r="453" customFormat="false" ht="14.4" hidden="false" customHeight="false" outlineLevel="0" collapsed="false">
      <c r="A453" s="3" t="s">
        <v>12</v>
      </c>
      <c r="B453" s="3" t="n">
        <v>1975</v>
      </c>
      <c r="C453" s="4" t="n">
        <v>9.94539109161556</v>
      </c>
      <c r="D453" s="4" t="n">
        <v>-0.544631318820332</v>
      </c>
      <c r="E453" s="3" t="n">
        <f aca="false">LOOKUP(C453,{0,30,60,90},{1,2,3,4})</f>
        <v>1</v>
      </c>
    </row>
    <row r="454" customFormat="false" ht="14.4" hidden="false" customHeight="false" outlineLevel="0" collapsed="false">
      <c r="A454" s="3" t="s">
        <v>12</v>
      </c>
      <c r="B454" s="3" t="n">
        <v>1976</v>
      </c>
      <c r="C454" s="4" t="n">
        <v>10.7298562015137</v>
      </c>
      <c r="D454" s="4" t="n">
        <v>4.82898679836983</v>
      </c>
      <c r="E454" s="3" t="n">
        <f aca="false">LOOKUP(C454,{0,30,60,90},{1,2,3,4})</f>
        <v>1</v>
      </c>
    </row>
    <row r="455" customFormat="false" ht="14.4" hidden="false" customHeight="false" outlineLevel="0" collapsed="false">
      <c r="A455" s="3" t="s">
        <v>12</v>
      </c>
      <c r="B455" s="3" t="n">
        <v>1977</v>
      </c>
      <c r="C455" s="4" t="n">
        <v>11.8767476374934</v>
      </c>
      <c r="D455" s="4" t="n">
        <v>2.87756310339411</v>
      </c>
      <c r="E455" s="3" t="n">
        <f aca="false">LOOKUP(C455,{0,30,60,90},{1,2,3,4})</f>
        <v>1</v>
      </c>
    </row>
    <row r="456" customFormat="false" ht="14.4" hidden="false" customHeight="false" outlineLevel="0" collapsed="false">
      <c r="A456" s="3" t="s">
        <v>12</v>
      </c>
      <c r="B456" s="3" t="n">
        <v>1978</v>
      </c>
      <c r="C456" s="4" t="n">
        <v>13.2706983863361</v>
      </c>
      <c r="D456" s="4" t="n">
        <v>2.8084290062738</v>
      </c>
      <c r="E456" s="3" t="n">
        <f aca="false">LOOKUP(C456,{0,30,60,90},{1,2,3,4})</f>
        <v>1</v>
      </c>
    </row>
    <row r="457" customFormat="false" ht="14.4" hidden="false" customHeight="false" outlineLevel="0" collapsed="false">
      <c r="A457" s="3" t="s">
        <v>12</v>
      </c>
      <c r="B457" s="3" t="n">
        <v>1979</v>
      </c>
      <c r="C457" s="4" t="n">
        <v>13.9685677390097</v>
      </c>
      <c r="D457" s="4" t="n">
        <v>4.01854905350703</v>
      </c>
      <c r="E457" s="3" t="n">
        <f aca="false">LOOKUP(C457,{0,30,60,90},{1,2,3,4})</f>
        <v>1</v>
      </c>
    </row>
    <row r="458" customFormat="false" ht="14.4" hidden="false" customHeight="false" outlineLevel="0" collapsed="false">
      <c r="A458" s="3" t="s">
        <v>12</v>
      </c>
      <c r="B458" s="3" t="n">
        <v>1980</v>
      </c>
      <c r="C458" s="4" t="n">
        <v>14.9140255884604</v>
      </c>
      <c r="D458" s="4" t="n">
        <v>1.14257995725851</v>
      </c>
      <c r="E458" s="3" t="n">
        <f aca="false">LOOKUP(C458,{0,30,60,90},{1,2,3,4})</f>
        <v>1</v>
      </c>
    </row>
    <row r="459" customFormat="false" ht="14.4" hidden="false" customHeight="false" outlineLevel="0" collapsed="false">
      <c r="A459" s="3" t="s">
        <v>12</v>
      </c>
      <c r="B459" s="3" t="n">
        <v>1981</v>
      </c>
      <c r="C459" s="4" t="n">
        <v>16.6507727472261</v>
      </c>
      <c r="D459" s="4" t="n">
        <v>0.110299330592034</v>
      </c>
      <c r="E459" s="3" t="n">
        <f aca="false">LOOKUP(C459,{0,30,60,90},{1,2,3,4})</f>
        <v>1</v>
      </c>
    </row>
    <row r="460" customFormat="false" ht="14.4" hidden="false" customHeight="false" outlineLevel="0" collapsed="false">
      <c r="A460" s="3" t="s">
        <v>12</v>
      </c>
      <c r="B460" s="3" t="n">
        <v>1982</v>
      </c>
      <c r="C460" s="4" t="n">
        <v>18.3327817223677</v>
      </c>
      <c r="D460" s="4" t="n">
        <v>-0.78816639681305</v>
      </c>
      <c r="E460" s="3" t="n">
        <f aca="false">LOOKUP(C460,{0,30,60,90},{1,2,3,4})</f>
        <v>1</v>
      </c>
    </row>
    <row r="461" customFormat="false" ht="14.4" hidden="false" customHeight="false" outlineLevel="0" collapsed="false">
      <c r="A461" s="3" t="s">
        <v>12</v>
      </c>
      <c r="B461" s="3" t="n">
        <v>1983</v>
      </c>
      <c r="C461" s="4" t="n">
        <v>19.4485322481045</v>
      </c>
      <c r="D461" s="4" t="n">
        <v>1.55466809928657</v>
      </c>
      <c r="E461" s="3" t="n">
        <f aca="false">LOOKUP(C461,{0,30,60,90},{1,2,3,4})</f>
        <v>1</v>
      </c>
    </row>
    <row r="462" customFormat="false" ht="14.4" hidden="false" customHeight="false" outlineLevel="0" collapsed="false">
      <c r="A462" s="3" t="s">
        <v>12</v>
      </c>
      <c r="B462" s="3" t="n">
        <v>1984</v>
      </c>
      <c r="C462" s="4" t="n">
        <v>19.8407853936151</v>
      </c>
      <c r="D462" s="4" t="n">
        <v>2.82608727820501</v>
      </c>
      <c r="E462" s="3" t="n">
        <f aca="false">LOOKUP(C462,{0,30,60,90},{1,2,3,4})</f>
        <v>1</v>
      </c>
    </row>
    <row r="463" customFormat="false" ht="14.4" hidden="false" customHeight="false" outlineLevel="0" collapsed="false">
      <c r="A463" s="3" t="s">
        <v>12</v>
      </c>
      <c r="B463" s="3" t="n">
        <v>1985</v>
      </c>
      <c r="C463" s="4" t="n">
        <v>20.3776736681143</v>
      </c>
      <c r="D463" s="4" t="n">
        <v>2.19228469480488</v>
      </c>
      <c r="E463" s="3" t="n">
        <f aca="false">LOOKUP(C463,{0,30,60,90},{1,2,3,4})</f>
        <v>1</v>
      </c>
    </row>
    <row r="464" customFormat="false" ht="14.4" hidden="false" customHeight="false" outlineLevel="0" collapsed="false">
      <c r="A464" s="3" t="s">
        <v>12</v>
      </c>
      <c r="B464" s="3" t="n">
        <v>1986</v>
      </c>
      <c r="C464" s="4" t="n">
        <v>20.3831727941531</v>
      </c>
      <c r="D464" s="4" t="n">
        <v>2.41731919217096</v>
      </c>
      <c r="E464" s="3" t="n">
        <f aca="false">LOOKUP(C464,{0,30,60,90},{1,2,3,4})</f>
        <v>1</v>
      </c>
    </row>
    <row r="465" customFormat="false" ht="14.4" hidden="false" customHeight="false" outlineLevel="0" collapsed="false">
      <c r="A465" s="3" t="s">
        <v>12</v>
      </c>
      <c r="B465" s="3" t="n">
        <v>1987</v>
      </c>
      <c r="C465" s="4" t="n">
        <v>21.1429908356589</v>
      </c>
      <c r="D465" s="4" t="n">
        <v>1.46935582225283</v>
      </c>
      <c r="E465" s="3" t="n">
        <f aca="false">LOOKUP(C465,{0,30,60,90},{1,2,3,4})</f>
        <v>1</v>
      </c>
    </row>
    <row r="466" customFormat="false" ht="14.4" hidden="false" customHeight="false" outlineLevel="0" collapsed="false">
      <c r="A466" s="3" t="s">
        <v>12</v>
      </c>
      <c r="B466" s="3" t="n">
        <v>1988</v>
      </c>
      <c r="C466" s="4" t="n">
        <v>21.6240219113926</v>
      </c>
      <c r="D466" s="4" t="n">
        <v>3.73561271474219</v>
      </c>
      <c r="E466" s="3" t="n">
        <f aca="false">LOOKUP(C466,{0,30,60,90},{1,2,3,4})</f>
        <v>1</v>
      </c>
      <c r="G466" s="27"/>
    </row>
    <row r="467" customFormat="false" ht="14.4" hidden="false" customHeight="false" outlineLevel="0" collapsed="false">
      <c r="A467" s="3" t="s">
        <v>12</v>
      </c>
      <c r="B467" s="3" t="n">
        <v>1989</v>
      </c>
      <c r="C467" s="4" t="n">
        <v>20.8884834827732</v>
      </c>
      <c r="D467" s="4" t="n">
        <v>3.91302416837132</v>
      </c>
      <c r="E467" s="3" t="n">
        <f aca="false">LOOKUP(C467,{0,30,60,90},{1,2,3,4})</f>
        <v>1</v>
      </c>
    </row>
    <row r="468" customFormat="false" ht="14.4" hidden="false" customHeight="false" outlineLevel="0" collapsed="false">
      <c r="A468" s="3" t="s">
        <v>12</v>
      </c>
      <c r="B468" s="3" t="n">
        <v>1990</v>
      </c>
      <c r="C468" s="4" t="n">
        <v>21.2141017144239</v>
      </c>
      <c r="D468" s="4" t="n">
        <v>5.72342998509119</v>
      </c>
      <c r="E468" s="3" t="n">
        <f aca="false">LOOKUP(C468,{0,30,60,90},{1,2,3,4})</f>
        <v>1</v>
      </c>
    </row>
    <row r="469" customFormat="false" ht="14.4" hidden="false" customHeight="false" outlineLevel="0" collapsed="false">
      <c r="A469" s="3" t="s">
        <v>12</v>
      </c>
      <c r="B469" s="3" t="n">
        <v>1991</v>
      </c>
      <c r="C469" s="4" t="n">
        <v>19.5229811096912</v>
      </c>
      <c r="D469" s="4" t="n">
        <v>5.0114026576872</v>
      </c>
      <c r="E469" s="3" t="n">
        <f aca="false">LOOKUP(C469,{0,30,60,90},{1,2,3,4})</f>
        <v>1</v>
      </c>
    </row>
    <row r="470" customFormat="false" ht="14.4" hidden="false" customHeight="false" outlineLevel="0" collapsed="false">
      <c r="A470" s="3" t="s">
        <v>12</v>
      </c>
      <c r="B470" s="3" t="n">
        <v>1992</v>
      </c>
      <c r="C470" s="4" t="n">
        <v>18.8385837028882</v>
      </c>
      <c r="D470" s="4" t="n">
        <v>2.3058166544853</v>
      </c>
      <c r="E470" s="3" t="n">
        <f aca="false">LOOKUP(C470,{0,30,60,90},{1,2,3,4})</f>
        <v>1</v>
      </c>
    </row>
    <row r="471" customFormat="false" ht="14.4" hidden="false" customHeight="false" outlineLevel="0" collapsed="false">
      <c r="A471" s="3" t="s">
        <v>12</v>
      </c>
      <c r="B471" s="3" t="n">
        <v>1993</v>
      </c>
      <c r="C471" s="4" t="n">
        <v>20.6802503962829</v>
      </c>
      <c r="D471" s="4" t="n">
        <v>-0.788782837360436</v>
      </c>
      <c r="E471" s="3" t="n">
        <f aca="false">LOOKUP(C471,{0,30,60,90},{1,2,3,4})</f>
        <v>1</v>
      </c>
    </row>
    <row r="472" customFormat="false" ht="14.4" hidden="false" customHeight="false" outlineLevel="0" collapsed="false">
      <c r="A472" s="3" t="s">
        <v>12</v>
      </c>
      <c r="B472" s="3" t="n">
        <v>1994</v>
      </c>
      <c r="C472" s="4" t="n">
        <v>20.4573449196517</v>
      </c>
      <c r="D472" s="4" t="n">
        <v>2.62606577072946</v>
      </c>
      <c r="E472" s="3" t="n">
        <f aca="false">LOOKUP(C472,{0,30,60,90},{1,2,3,4})</f>
        <v>1</v>
      </c>
    </row>
    <row r="473" customFormat="false" ht="14.4" hidden="false" customHeight="false" outlineLevel="0" collapsed="false">
      <c r="A473" s="3" t="s">
        <v>12</v>
      </c>
      <c r="B473" s="3" t="n">
        <v>1995</v>
      </c>
      <c r="C473" s="4" t="n">
        <v>20.8661536597189</v>
      </c>
      <c r="D473" s="4" t="n">
        <v>1.83943279988479</v>
      </c>
      <c r="E473" s="3" t="n">
        <f aca="false">LOOKUP(C473,{0,30,60,90},{1,2,3,4})</f>
        <v>1</v>
      </c>
    </row>
    <row r="474" customFormat="false" ht="14.4" hidden="false" customHeight="false" outlineLevel="0" collapsed="false">
      <c r="A474" s="3" t="s">
        <v>12</v>
      </c>
      <c r="B474" s="3" t="n">
        <v>1996</v>
      </c>
      <c r="C474" s="4" t="n">
        <v>22.7057056986631</v>
      </c>
      <c r="D474" s="4" t="n">
        <v>0.95156314125775</v>
      </c>
      <c r="E474" s="3" t="n">
        <f aca="false">LOOKUP(C474,{0,30,60,90},{1,2,3,4})</f>
        <v>1</v>
      </c>
    </row>
    <row r="475" customFormat="false" ht="14.4" hidden="false" customHeight="false" outlineLevel="0" collapsed="false">
      <c r="A475" s="3" t="s">
        <v>12</v>
      </c>
      <c r="B475" s="3" t="n">
        <v>1997</v>
      </c>
      <c r="C475" s="4" t="n">
        <v>23.9979461057394</v>
      </c>
      <c r="D475" s="4" t="n">
        <v>1.71199980545458</v>
      </c>
      <c r="E475" s="3" t="n">
        <f aca="false">LOOKUP(C475,{0,30,60,90},{1,2,3,4})</f>
        <v>1</v>
      </c>
    </row>
    <row r="476" customFormat="false" ht="14.4" hidden="false" customHeight="false" outlineLevel="0" collapsed="false">
      <c r="A476" s="3" t="s">
        <v>12</v>
      </c>
      <c r="B476" s="3" t="n">
        <v>1998</v>
      </c>
      <c r="C476" s="4" t="n">
        <v>24.8297988521713</v>
      </c>
      <c r="D476" s="4" t="n">
        <v>1.97736662624683</v>
      </c>
      <c r="E476" s="3" t="n">
        <f aca="false">LOOKUP(C476,{0,30,60,90},{1,2,3,4})</f>
        <v>1</v>
      </c>
    </row>
    <row r="477" customFormat="false" ht="14.4" hidden="false" customHeight="false" outlineLevel="0" collapsed="false">
      <c r="A477" s="3" t="s">
        <v>12</v>
      </c>
      <c r="B477" s="3" t="n">
        <v>1999</v>
      </c>
      <c r="C477" s="4" t="n">
        <v>35.2037773359841</v>
      </c>
      <c r="D477" s="4" t="n">
        <v>1.93168560720931</v>
      </c>
      <c r="E477" s="3" t="n">
        <f aca="false">LOOKUP(C477,{0,30,60,90},{1,2,3,4})</f>
        <v>2</v>
      </c>
    </row>
    <row r="478" customFormat="false" ht="14.4" hidden="false" customHeight="false" outlineLevel="0" collapsed="false">
      <c r="A478" s="3" t="s">
        <v>12</v>
      </c>
      <c r="B478" s="3" t="n">
        <v>2000</v>
      </c>
      <c r="C478" s="4" t="n">
        <v>34.6957525291027</v>
      </c>
      <c r="D478" s="4" t="n">
        <v>3.22428380777804</v>
      </c>
      <c r="E478" s="3" t="n">
        <f aca="false">LOOKUP(C478,{0,30,60,90},{1,2,3,4})</f>
        <v>2</v>
      </c>
    </row>
    <row r="479" customFormat="false" ht="14.4" hidden="false" customHeight="false" outlineLevel="0" collapsed="false">
      <c r="A479" s="3" t="s">
        <v>12</v>
      </c>
      <c r="B479" s="3" t="n">
        <v>2001</v>
      </c>
      <c r="C479" s="4" t="n">
        <v>32.9979886512095</v>
      </c>
      <c r="D479" s="4" t="n">
        <v>1.15079441968611</v>
      </c>
      <c r="E479" s="3" t="n">
        <f aca="false">LOOKUP(C479,{0,30,60,90},{1,2,3,4})</f>
        <v>2</v>
      </c>
    </row>
    <row r="480" customFormat="false" ht="14.4" hidden="false" customHeight="false" outlineLevel="0" collapsed="false">
      <c r="A480" s="3" t="s">
        <v>12</v>
      </c>
      <c r="B480" s="3" t="n">
        <v>2002</v>
      </c>
      <c r="C480" s="4" t="n">
        <v>33.566908123817</v>
      </c>
      <c r="D480" s="4" t="n">
        <v>0.00627347464772221</v>
      </c>
      <c r="E480" s="3" t="n">
        <f aca="false">LOOKUP(C480,{0,30,60,90},{1,2,3,4})</f>
        <v>2</v>
      </c>
    </row>
    <row r="481" customFormat="false" ht="14.4" hidden="false" customHeight="false" outlineLevel="0" collapsed="false">
      <c r="A481" s="3" t="s">
        <v>12</v>
      </c>
      <c r="B481" s="3" t="n">
        <v>2003</v>
      </c>
      <c r="C481" s="4" t="n">
        <v>35.4798912559978</v>
      </c>
      <c r="D481" s="4" t="n">
        <v>-0.231146278674221</v>
      </c>
      <c r="E481" s="3" t="n">
        <f aca="false">LOOKUP(C481,{0,30,60,90},{1,2,3,4})</f>
        <v>2</v>
      </c>
    </row>
    <row r="482" customFormat="false" ht="14.4" hidden="false" customHeight="false" outlineLevel="0" collapsed="false">
      <c r="A482" s="3" t="s">
        <v>12</v>
      </c>
      <c r="B482" s="3" t="n">
        <v>2004</v>
      </c>
      <c r="C482" s="4" t="n">
        <v>36.7327262586595</v>
      </c>
      <c r="D482" s="4" t="n">
        <v>1.17621592148836</v>
      </c>
      <c r="E482" s="3" t="n">
        <f aca="false">LOOKUP(C482,{0,30,60,90},{1,2,3,4})</f>
        <v>2</v>
      </c>
    </row>
    <row r="483" customFormat="false" ht="14.4" hidden="false" customHeight="false" outlineLevel="0" collapsed="false">
      <c r="A483" s="3" t="s">
        <v>12</v>
      </c>
      <c r="B483" s="3" t="n">
        <v>2005</v>
      </c>
      <c r="C483" s="4" t="n">
        <v>39.5084506690015</v>
      </c>
      <c r="D483" s="4" t="n">
        <v>0.732079771647265</v>
      </c>
      <c r="E483" s="3" t="n">
        <f aca="false">LOOKUP(C483,{0,30,60,90},{1,2,3,4})</f>
        <v>2</v>
      </c>
    </row>
    <row r="484" customFormat="false" ht="14.4" hidden="false" customHeight="false" outlineLevel="0" collapsed="false">
      <c r="A484" s="3" t="s">
        <v>12</v>
      </c>
      <c r="B484" s="3" t="n">
        <v>2006</v>
      </c>
      <c r="C484" s="4" t="n">
        <v>39.5826354190004</v>
      </c>
      <c r="D484" s="4" t="n">
        <v>3.17589864175314</v>
      </c>
      <c r="E484" s="3" t="n">
        <f aca="false">LOOKUP(C484,{0,30,60,90},{1,2,3,4})</f>
        <v>2</v>
      </c>
    </row>
    <row r="485" customFormat="false" ht="14.4" hidden="false" customHeight="false" outlineLevel="0" collapsed="false">
      <c r="A485" s="3" t="s">
        <v>12</v>
      </c>
      <c r="B485" s="3" t="n">
        <v>2007</v>
      </c>
      <c r="C485" s="4" t="n">
        <v>38.7113087884029</v>
      </c>
      <c r="D485" s="4" t="n">
        <v>2.51648229260428</v>
      </c>
      <c r="E485" s="3" t="n">
        <f aca="false">LOOKUP(C485,{0,30,60,90},{1,2,3,4})</f>
        <v>2</v>
      </c>
    </row>
    <row r="486" customFormat="false" ht="14.4" hidden="false" customHeight="false" outlineLevel="0" collapsed="false">
      <c r="A486" s="3" t="s">
        <v>12</v>
      </c>
      <c r="B486" s="3" t="n">
        <v>2008</v>
      </c>
      <c r="C486" s="4" t="n">
        <v>38.7129177017389</v>
      </c>
      <c r="D486" s="4" t="n">
        <v>1.24810326772242</v>
      </c>
      <c r="E486" s="3" t="n">
        <f aca="false">LOOKUP(C486,{0,30,60,90},{1,2,3,4})</f>
        <v>2</v>
      </c>
    </row>
    <row r="487" customFormat="false" ht="14.4" hidden="false" customHeight="false" outlineLevel="0" collapsed="false">
      <c r="A487" s="3" t="s">
        <v>12</v>
      </c>
      <c r="B487" s="3" t="n">
        <v>2009</v>
      </c>
      <c r="C487" s="4" t="n">
        <v>43.7187693666007</v>
      </c>
      <c r="D487" s="4" t="n">
        <v>-5.29683377308706</v>
      </c>
      <c r="E487" s="3" t="n">
        <f aca="false">LOOKUP(C487,{0,30,60,90},{1,2,3,4})</f>
        <v>2</v>
      </c>
    </row>
    <row r="488" customFormat="false" ht="14.4" hidden="false" customHeight="false" outlineLevel="0" collapsed="false">
      <c r="A488" s="3" t="s">
        <v>13</v>
      </c>
      <c r="B488" s="3" t="n">
        <v>1970</v>
      </c>
      <c r="C488" s="4" t="n">
        <v>18.8221009686825</v>
      </c>
      <c r="D488" s="4" t="n">
        <v>7.95492735000494</v>
      </c>
      <c r="E488" s="3" t="n">
        <f aca="false">LOOKUP(C488,{0,30,60,90},{1,2,3,4})</f>
        <v>1</v>
      </c>
    </row>
    <row r="489" customFormat="false" ht="14.4" hidden="false" customHeight="false" outlineLevel="0" collapsed="false">
      <c r="A489" s="3" t="s">
        <v>13</v>
      </c>
      <c r="B489" s="3" t="n">
        <v>1971</v>
      </c>
      <c r="C489" s="4" t="n">
        <v>19.0047897817988</v>
      </c>
      <c r="D489" s="4" t="n">
        <v>7.117874343057</v>
      </c>
      <c r="E489" s="3" t="n">
        <f aca="false">LOOKUP(C489,{0,30,60,90},{1,2,3,4})</f>
        <v>1</v>
      </c>
    </row>
    <row r="490" customFormat="false" ht="14.4" hidden="false" customHeight="false" outlineLevel="0" collapsed="false">
      <c r="A490" s="3" t="s">
        <v>13</v>
      </c>
      <c r="B490" s="3" t="n">
        <v>1972</v>
      </c>
      <c r="C490" s="4" t="n">
        <v>20.1204135162908</v>
      </c>
      <c r="D490" s="4" t="n">
        <v>12.4435858862144</v>
      </c>
      <c r="E490" s="3" t="n">
        <f aca="false">LOOKUP(C490,{0,30,60,90},{1,2,3,4})</f>
        <v>1</v>
      </c>
    </row>
    <row r="491" customFormat="false" ht="14.4" hidden="false" customHeight="false" outlineLevel="0" collapsed="false">
      <c r="A491" s="3" t="s">
        <v>13</v>
      </c>
      <c r="B491" s="3" t="n">
        <v>1973</v>
      </c>
      <c r="C491" s="4" t="n">
        <v>16.5557215479879</v>
      </c>
      <c r="D491" s="4" t="n">
        <v>3.92246294184722</v>
      </c>
      <c r="E491" s="3" t="n">
        <f aca="false">LOOKUP(C491,{0,30,60,90},{1,2,3,4})</f>
        <v>1</v>
      </c>
    </row>
    <row r="492" customFormat="false" ht="14.4" hidden="false" customHeight="false" outlineLevel="0" collapsed="false">
      <c r="A492" s="3" t="s">
        <v>13</v>
      </c>
      <c r="B492" s="3" t="n">
        <v>1974</v>
      </c>
      <c r="C492" s="4" t="n">
        <v>17.4779943666804</v>
      </c>
      <c r="D492" s="4" t="n">
        <v>-3.63835856923415</v>
      </c>
      <c r="E492" s="3" t="n">
        <f aca="false">LOOKUP(C492,{0,30,60,90},{1,2,3,4})</f>
        <v>1</v>
      </c>
    </row>
    <row r="493" customFormat="false" ht="14.4" hidden="false" customHeight="false" outlineLevel="0" collapsed="false">
      <c r="A493" s="3" t="s">
        <v>13</v>
      </c>
      <c r="B493" s="3" t="n">
        <v>1975</v>
      </c>
      <c r="C493" s="4" t="n">
        <v>18.1763215075376</v>
      </c>
      <c r="D493" s="4" t="n">
        <v>6.04997874536952</v>
      </c>
      <c r="E493" s="3" t="n">
        <f aca="false">LOOKUP(C493,{0,30,60,90},{1,2,3,4})</f>
        <v>1</v>
      </c>
    </row>
    <row r="494" customFormat="false" ht="14.4" hidden="false" customHeight="false" outlineLevel="0" collapsed="false">
      <c r="A494" s="3" t="s">
        <v>13</v>
      </c>
      <c r="B494" s="3" t="n">
        <v>1976</v>
      </c>
      <c r="C494" s="4" t="n">
        <v>20.804360217315</v>
      </c>
      <c r="D494" s="4" t="n">
        <v>6.36049990694745</v>
      </c>
      <c r="E494" s="3" t="n">
        <f aca="false">LOOKUP(C494,{0,30,60,90},{1,2,3,4})</f>
        <v>1</v>
      </c>
    </row>
    <row r="495" customFormat="false" ht="14.4" hidden="false" customHeight="false" outlineLevel="0" collapsed="false">
      <c r="A495" s="3" t="s">
        <v>13</v>
      </c>
      <c r="B495" s="3" t="n">
        <v>1977</v>
      </c>
      <c r="C495" s="4" t="n">
        <v>23.2328527741372</v>
      </c>
      <c r="D495" s="4" t="n">
        <v>3.42817917519114</v>
      </c>
      <c r="E495" s="3" t="n">
        <f aca="false">LOOKUP(C495,{0,30,60,90},{1,2,3,4})</f>
        <v>1</v>
      </c>
    </row>
    <row r="496" customFormat="false" ht="14.4" hidden="false" customHeight="false" outlineLevel="0" collapsed="false">
      <c r="A496" s="3" t="s">
        <v>13</v>
      </c>
      <c r="B496" s="3" t="n">
        <v>1978</v>
      </c>
      <c r="C496" s="4" t="n">
        <v>23.6519871106337</v>
      </c>
      <c r="D496" s="4" t="n">
        <v>6.69677133896387</v>
      </c>
      <c r="E496" s="3" t="n">
        <f aca="false">LOOKUP(C496,{0,30,60,90},{1,2,3,4})</f>
        <v>1</v>
      </c>
    </row>
    <row r="497" customFormat="false" ht="14.4" hidden="false" customHeight="false" outlineLevel="0" collapsed="false">
      <c r="A497" s="3" t="s">
        <v>13</v>
      </c>
      <c r="B497" s="3" t="n">
        <v>1979</v>
      </c>
      <c r="C497" s="4" t="n">
        <v>23.133294864397</v>
      </c>
      <c r="D497" s="4" t="n">
        <v>3.69073900157337</v>
      </c>
      <c r="E497" s="3" t="n">
        <f aca="false">LOOKUP(C497,{0,30,60,90},{1,2,3,4})</f>
        <v>1</v>
      </c>
    </row>
    <row r="498" customFormat="false" ht="14.4" hidden="false" customHeight="false" outlineLevel="0" collapsed="false">
      <c r="A498" s="3" t="s">
        <v>13</v>
      </c>
      <c r="B498" s="3" t="n">
        <v>1980</v>
      </c>
      <c r="C498" s="4" t="n">
        <v>24.5926851540347</v>
      </c>
      <c r="D498" s="4" t="n">
        <v>0.677</v>
      </c>
      <c r="E498" s="3" t="n">
        <f aca="false">LOOKUP(C498,{0,30,60,90},{1,2,3,4})</f>
        <v>1</v>
      </c>
    </row>
    <row r="499" customFormat="false" ht="14.4" hidden="false" customHeight="false" outlineLevel="0" collapsed="false">
      <c r="A499" s="3" t="s">
        <v>13</v>
      </c>
      <c r="B499" s="3" t="n">
        <v>1981</v>
      </c>
      <c r="C499" s="4" t="n">
        <v>28.7738879074996</v>
      </c>
      <c r="D499" s="4" t="n">
        <v>-1.554</v>
      </c>
      <c r="E499" s="3" t="n">
        <f aca="false">LOOKUP(C499,{0,30,60,90},{1,2,3,4})</f>
        <v>1</v>
      </c>
    </row>
    <row r="500" customFormat="false" ht="14.4" hidden="false" customHeight="false" outlineLevel="0" collapsed="false">
      <c r="A500" s="3" t="s">
        <v>13</v>
      </c>
      <c r="B500" s="3" t="n">
        <v>1982</v>
      </c>
      <c r="C500" s="4" t="n">
        <v>29.6342415296343</v>
      </c>
      <c r="D500" s="4" t="n">
        <v>-1.133</v>
      </c>
      <c r="E500" s="3" t="n">
        <f aca="false">LOOKUP(C500,{0,30,60,90},{1,2,3,4})</f>
        <v>1</v>
      </c>
    </row>
    <row r="501" customFormat="false" ht="14.4" hidden="false" customHeight="false" outlineLevel="0" collapsed="false">
      <c r="A501" s="3" t="s">
        <v>13</v>
      </c>
      <c r="B501" s="3" t="n">
        <v>1983</v>
      </c>
      <c r="C501" s="4" t="n">
        <v>33.9595881339597</v>
      </c>
      <c r="D501" s="4" t="n">
        <v>-1.079</v>
      </c>
      <c r="E501" s="3" t="n">
        <f aca="false">LOOKUP(C501,{0,30,60,90},{1,2,3,4})</f>
        <v>2</v>
      </c>
    </row>
    <row r="502" customFormat="false" ht="14.4" hidden="false" customHeight="false" outlineLevel="0" collapsed="false">
      <c r="A502" s="3" t="s">
        <v>13</v>
      </c>
      <c r="B502" s="3" t="n">
        <v>1984</v>
      </c>
      <c r="C502" s="4" t="n">
        <v>40.5032480405034</v>
      </c>
      <c r="D502" s="4" t="n">
        <v>2.011</v>
      </c>
      <c r="E502" s="3" t="n">
        <f aca="false">LOOKUP(C502,{0,30,60,90},{1,2,3,4})</f>
        <v>2</v>
      </c>
    </row>
    <row r="503" customFormat="false" ht="14.4" hidden="false" customHeight="false" outlineLevel="0" collapsed="false">
      <c r="A503" s="3" t="s">
        <v>13</v>
      </c>
      <c r="B503" s="3" t="n">
        <v>1985</v>
      </c>
      <c r="C503" s="4" t="n">
        <v>47.1326280471326</v>
      </c>
      <c r="D503" s="4" t="n">
        <v>2.51</v>
      </c>
      <c r="E503" s="3" t="n">
        <f aca="false">LOOKUP(C503,{0,30,60,90},{1,2,3,4})</f>
        <v>2</v>
      </c>
    </row>
    <row r="504" customFormat="false" ht="14.4" hidden="false" customHeight="false" outlineLevel="0" collapsed="false">
      <c r="A504" s="3" t="s">
        <v>13</v>
      </c>
      <c r="B504" s="3" t="n">
        <v>1986</v>
      </c>
      <c r="C504" s="4" t="n">
        <v>47.6600399476601</v>
      </c>
      <c r="D504" s="4" t="n">
        <v>0.518</v>
      </c>
      <c r="E504" s="3" t="n">
        <f aca="false">LOOKUP(C504,{0,30,60,90},{1,2,3,4})</f>
        <v>2</v>
      </c>
    </row>
    <row r="505" customFormat="false" ht="14.4" hidden="false" customHeight="false" outlineLevel="0" collapsed="false">
      <c r="A505" s="3" t="s">
        <v>13</v>
      </c>
      <c r="B505" s="3" t="n">
        <v>1987</v>
      </c>
      <c r="C505" s="4" t="n">
        <v>52.9877776529878</v>
      </c>
      <c r="D505" s="4" t="n">
        <v>-2.259</v>
      </c>
      <c r="E505" s="3" t="n">
        <f aca="false">LOOKUP(C505,{0,30,60,90},{1,2,3,4})</f>
        <v>2</v>
      </c>
    </row>
    <row r="506" customFormat="false" ht="14.4" hidden="false" customHeight="false" outlineLevel="0" collapsed="false">
      <c r="A506" s="3" t="s">
        <v>13</v>
      </c>
      <c r="B506" s="3" t="n">
        <v>1988</v>
      </c>
      <c r="C506" s="4" t="n">
        <v>62.6631447626631</v>
      </c>
      <c r="D506" s="4" t="n">
        <v>4.288</v>
      </c>
      <c r="E506" s="3" t="n">
        <f aca="false">LOOKUP(C506,{0,30,60,90},{1,2,3,4})</f>
        <v>3</v>
      </c>
    </row>
    <row r="507" customFormat="false" ht="14.4" hidden="false" customHeight="false" outlineLevel="0" collapsed="false">
      <c r="A507" s="3" t="s">
        <v>13</v>
      </c>
      <c r="B507" s="3" t="n">
        <v>1989</v>
      </c>
      <c r="C507" s="4" t="n">
        <v>65.8402954658403</v>
      </c>
      <c r="D507" s="4" t="n">
        <v>3.8</v>
      </c>
      <c r="E507" s="3" t="n">
        <f aca="false">LOOKUP(C507,{0,30,60,90},{1,2,3,4})</f>
        <v>3</v>
      </c>
    </row>
    <row r="508" customFormat="false" ht="14.4" hidden="false" customHeight="false" outlineLevel="0" collapsed="false">
      <c r="A508" s="3" t="s">
        <v>13</v>
      </c>
      <c r="B508" s="3" t="n">
        <v>1990</v>
      </c>
      <c r="C508" s="4" t="n">
        <v>89.0668403890665</v>
      </c>
      <c r="D508" s="4" t="n">
        <v>0</v>
      </c>
      <c r="E508" s="3" t="n">
        <f aca="false">LOOKUP(C508,{0,30,60,90},{1,2,3,4})</f>
        <v>3</v>
      </c>
    </row>
    <row r="509" customFormat="false" ht="14.4" hidden="false" customHeight="false" outlineLevel="0" collapsed="false">
      <c r="A509" s="3" t="s">
        <v>13</v>
      </c>
      <c r="B509" s="3" t="n">
        <v>1991</v>
      </c>
      <c r="C509" s="4" t="n">
        <v>91.1247685911246</v>
      </c>
      <c r="D509" s="4" t="n">
        <v>3.1</v>
      </c>
      <c r="E509" s="3" t="n">
        <f aca="false">LOOKUP(C509,{0,30,60,90},{1,2,3,4})</f>
        <v>4</v>
      </c>
    </row>
    <row r="510" customFormat="false" ht="14.4" hidden="false" customHeight="false" outlineLevel="0" collapsed="false">
      <c r="A510" s="3" t="s">
        <v>13</v>
      </c>
      <c r="B510" s="3" t="n">
        <v>1992</v>
      </c>
      <c r="C510" s="4" t="n">
        <v>97.6096436976097</v>
      </c>
      <c r="D510" s="4" t="n">
        <v>0.7</v>
      </c>
      <c r="E510" s="3" t="n">
        <f aca="false">LOOKUP(C510,{0,30,60,90},{1,2,3,4})</f>
        <v>4</v>
      </c>
    </row>
    <row r="511" customFormat="false" ht="14.4" hidden="false" customHeight="false" outlineLevel="0" collapsed="false">
      <c r="A511" s="3" t="s">
        <v>13</v>
      </c>
      <c r="B511" s="3" t="n">
        <v>1993</v>
      </c>
      <c r="C511" s="4" t="n">
        <v>97.608</v>
      </c>
      <c r="D511" s="4" t="n">
        <v>-1.6</v>
      </c>
      <c r="E511" s="3" t="n">
        <f aca="false">LOOKUP(C511,{0,30,60,90},{1,2,3,4})</f>
        <v>4</v>
      </c>
    </row>
    <row r="512" customFormat="false" ht="14.4" hidden="false" customHeight="false" outlineLevel="0" collapsed="false">
      <c r="A512" s="3" t="s">
        <v>13</v>
      </c>
      <c r="B512" s="3" t="n">
        <v>1994</v>
      </c>
      <c r="C512" s="4" t="n">
        <v>103.197</v>
      </c>
      <c r="D512" s="4" t="n">
        <v>2</v>
      </c>
      <c r="E512" s="3" t="n">
        <f aca="false">LOOKUP(C512,{0,30,60,90},{1,2,3,4})</f>
        <v>4</v>
      </c>
    </row>
    <row r="513" customFormat="false" ht="14.4" hidden="false" customHeight="false" outlineLevel="0" collapsed="false">
      <c r="A513" s="3" t="s">
        <v>13</v>
      </c>
      <c r="B513" s="3" t="n">
        <v>1995</v>
      </c>
      <c r="C513" s="4" t="n">
        <v>104.806</v>
      </c>
      <c r="D513" s="4" t="n">
        <v>2.1</v>
      </c>
      <c r="E513" s="3" t="n">
        <f aca="false">LOOKUP(C513,{0,30,60,90},{1,2,3,4})</f>
        <v>4</v>
      </c>
    </row>
    <row r="514" customFormat="false" ht="14.4" hidden="false" customHeight="false" outlineLevel="0" collapsed="false">
      <c r="A514" s="3" t="s">
        <v>13</v>
      </c>
      <c r="B514" s="3" t="n">
        <v>1996</v>
      </c>
      <c r="C514" s="4" t="n">
        <v>108.105</v>
      </c>
      <c r="D514" s="4" t="n">
        <v>2.358</v>
      </c>
      <c r="E514" s="3" t="n">
        <f aca="false">LOOKUP(C514,{0,30,60,90},{1,2,3,4})</f>
        <v>4</v>
      </c>
    </row>
    <row r="515" customFormat="false" ht="14.4" hidden="false" customHeight="false" outlineLevel="0" collapsed="false">
      <c r="A515" s="3" t="s">
        <v>13</v>
      </c>
      <c r="B515" s="3" t="n">
        <v>1997</v>
      </c>
      <c r="C515" s="4" t="n">
        <v>105.22</v>
      </c>
      <c r="D515" s="4" t="n">
        <v>3.638</v>
      </c>
      <c r="E515" s="3" t="n">
        <f aca="false">LOOKUP(C515,{0,30,60,90},{1,2,3,4})</f>
        <v>4</v>
      </c>
    </row>
    <row r="516" customFormat="false" ht="14.4" hidden="false" customHeight="false" outlineLevel="0" collapsed="false">
      <c r="A516" s="3" t="s">
        <v>13</v>
      </c>
      <c r="B516" s="3" t="n">
        <v>1998</v>
      </c>
      <c r="C516" s="4" t="n">
        <v>103.746</v>
      </c>
      <c r="D516" s="4" t="n">
        <v>3.364</v>
      </c>
      <c r="E516" s="3" t="n">
        <f aca="false">LOOKUP(C516,{0,30,60,90},{1,2,3,4})</f>
        <v>4</v>
      </c>
    </row>
    <row r="517" customFormat="false" ht="14.4" hidden="false" customHeight="false" outlineLevel="0" collapsed="false">
      <c r="A517" s="3" t="s">
        <v>13</v>
      </c>
      <c r="B517" s="3" t="n">
        <v>1999</v>
      </c>
      <c r="C517" s="4" t="n">
        <v>103.561</v>
      </c>
      <c r="D517" s="4" t="n">
        <v>3.42</v>
      </c>
      <c r="E517" s="3" t="n">
        <f aca="false">LOOKUP(C517,{0,30,60,90},{1,2,3,4})</f>
        <v>4</v>
      </c>
    </row>
    <row r="518" customFormat="false" ht="14.4" hidden="false" customHeight="false" outlineLevel="0" collapsed="false">
      <c r="A518" s="3" t="s">
        <v>13</v>
      </c>
      <c r="B518" s="3" t="n">
        <v>2000</v>
      </c>
      <c r="C518" s="4" t="n">
        <v>108.926</v>
      </c>
      <c r="D518" s="4" t="n">
        <v>4.477</v>
      </c>
      <c r="E518" s="3" t="n">
        <f aca="false">LOOKUP(C518,{0,30,60,90},{1,2,3,4})</f>
        <v>4</v>
      </c>
    </row>
    <row r="519" customFormat="false" ht="14.4" hidden="false" customHeight="false" outlineLevel="0" collapsed="false">
      <c r="A519" s="3" t="s">
        <v>13</v>
      </c>
      <c r="B519" s="3" t="n">
        <v>2001</v>
      </c>
      <c r="C519" s="4" t="n">
        <v>109.684</v>
      </c>
      <c r="D519" s="4" t="n">
        <v>4.197</v>
      </c>
      <c r="E519" s="3" t="n">
        <f aca="false">LOOKUP(C519,{0,30,60,90},{1,2,3,4})</f>
        <v>4</v>
      </c>
    </row>
    <row r="520" customFormat="false" ht="14.4" hidden="false" customHeight="false" outlineLevel="0" collapsed="false">
      <c r="A520" s="3" t="s">
        <v>13</v>
      </c>
      <c r="B520" s="3" t="n">
        <v>2002</v>
      </c>
      <c r="C520" s="4" t="n">
        <v>109.199</v>
      </c>
      <c r="D520" s="4" t="n">
        <v>3.439</v>
      </c>
      <c r="E520" s="3" t="n">
        <f aca="false">LOOKUP(C520,{0,30,60,90},{1,2,3,4})</f>
        <v>4</v>
      </c>
    </row>
    <row r="521" customFormat="false" ht="14.4" hidden="false" customHeight="false" outlineLevel="0" collapsed="false">
      <c r="A521" s="3" t="s">
        <v>13</v>
      </c>
      <c r="B521" s="3" t="n">
        <v>2003</v>
      </c>
      <c r="C521" s="4" t="n">
        <v>106.407</v>
      </c>
      <c r="D521" s="4" t="n">
        <v>5.582</v>
      </c>
      <c r="E521" s="3" t="n">
        <f aca="false">LOOKUP(C521,{0,30,60,90},{1,2,3,4})</f>
        <v>4</v>
      </c>
    </row>
    <row r="522" customFormat="false" ht="14.4" hidden="false" customHeight="false" outlineLevel="0" collapsed="false">
      <c r="A522" s="3" t="s">
        <v>13</v>
      </c>
      <c r="B522" s="3" t="n">
        <v>2004</v>
      </c>
      <c r="C522" s="4" t="n">
        <v>108.282</v>
      </c>
      <c r="D522" s="4" t="n">
        <v>4.916</v>
      </c>
      <c r="E522" s="3" t="n">
        <f aca="false">LOOKUP(C522,{0,30,60,90},{1,2,3,4})</f>
        <v>4</v>
      </c>
    </row>
    <row r="523" customFormat="false" ht="14.4" hidden="false" customHeight="false" outlineLevel="0" collapsed="false">
      <c r="A523" s="3" t="s">
        <v>13</v>
      </c>
      <c r="B523" s="3" t="n">
        <v>2005</v>
      </c>
      <c r="C523" s="4" t="n">
        <v>108.991</v>
      </c>
      <c r="D523" s="4" t="n">
        <v>2.898</v>
      </c>
      <c r="E523" s="3" t="n">
        <f aca="false">LOOKUP(C523,{0,30,60,90},{1,2,3,4})</f>
        <v>4</v>
      </c>
    </row>
    <row r="524" customFormat="false" ht="14.4" hidden="false" customHeight="false" outlineLevel="0" collapsed="false">
      <c r="A524" s="3" t="s">
        <v>13</v>
      </c>
      <c r="B524" s="3" t="n">
        <v>2006</v>
      </c>
      <c r="C524" s="4" t="n">
        <v>106.103</v>
      </c>
      <c r="D524" s="4" t="n">
        <v>4.497</v>
      </c>
      <c r="E524" s="3" t="n">
        <f aca="false">LOOKUP(C524,{0,30,60,90},{1,2,3,4})</f>
        <v>4</v>
      </c>
    </row>
    <row r="525" customFormat="false" ht="14.4" hidden="false" customHeight="false" outlineLevel="0" collapsed="false">
      <c r="A525" s="3" t="s">
        <v>13</v>
      </c>
      <c r="B525" s="3" t="n">
        <v>2007</v>
      </c>
      <c r="C525" s="4" t="n">
        <v>105.03</v>
      </c>
      <c r="D525" s="4" t="n">
        <v>4.036</v>
      </c>
      <c r="E525" s="3" t="n">
        <f aca="false">LOOKUP(C525,{0,30,60,90},{1,2,3,4})</f>
        <v>4</v>
      </c>
    </row>
    <row r="526" customFormat="false" ht="14.4" hidden="false" customHeight="false" outlineLevel="0" collapsed="false">
      <c r="A526" s="3" t="s">
        <v>13</v>
      </c>
      <c r="B526" s="3" t="n">
        <v>2008</v>
      </c>
      <c r="C526" s="4" t="n">
        <v>107.872</v>
      </c>
      <c r="D526" s="4" t="n">
        <v>2.933</v>
      </c>
      <c r="E526" s="3" t="n">
        <f aca="false">LOOKUP(C526,{0,30,60,90},{1,2,3,4})</f>
        <v>4</v>
      </c>
    </row>
    <row r="527" customFormat="false" ht="14.4" hidden="false" customHeight="false" outlineLevel="0" collapsed="false">
      <c r="A527" s="3" t="s">
        <v>13</v>
      </c>
      <c r="B527" s="3" t="n">
        <v>2009</v>
      </c>
      <c r="C527" s="4" t="n">
        <v>100</v>
      </c>
      <c r="D527" s="4" t="n">
        <v>-0.753</v>
      </c>
      <c r="E527" s="3" t="n">
        <f aca="false">LOOKUP(C527,{0,30,60,90},{1,2,3,4})</f>
        <v>4</v>
      </c>
    </row>
    <row r="528" customFormat="false" ht="14.4" hidden="false" customHeight="false" outlineLevel="0" collapsed="false">
      <c r="A528" s="3" t="s">
        <v>14</v>
      </c>
      <c r="B528" s="3" t="n">
        <v>1947</v>
      </c>
      <c r="C528" s="4" t="n">
        <v>20.5905307280461</v>
      </c>
      <c r="D528" s="4" t="n">
        <v>1.89473684210526</v>
      </c>
      <c r="E528" s="3" t="n">
        <f aca="false">LOOKUP(C528,{0,30,60,90},{1,2,3,4})</f>
        <v>1</v>
      </c>
    </row>
    <row r="529" customFormat="false" ht="14.4" hidden="false" customHeight="false" outlineLevel="0" collapsed="false">
      <c r="A529" s="3" t="s">
        <v>14</v>
      </c>
      <c r="B529" s="3" t="n">
        <v>1948</v>
      </c>
      <c r="C529" s="4" t="n">
        <v>21.0170885096575</v>
      </c>
      <c r="D529" s="4" t="n">
        <v>4.86080904741193</v>
      </c>
      <c r="E529" s="3" t="n">
        <f aca="false">LOOKUP(C529,{0,30,60,90},{1,2,3,4})</f>
        <v>1</v>
      </c>
    </row>
    <row r="530" customFormat="false" ht="14.4" hidden="false" customHeight="false" outlineLevel="0" collapsed="false">
      <c r="A530" s="3" t="s">
        <v>14</v>
      </c>
      <c r="B530" s="3" t="n">
        <v>1949</v>
      </c>
      <c r="C530" s="4" t="n">
        <v>27.5432299601484</v>
      </c>
      <c r="D530" s="4" t="n">
        <v>5.23695945245255</v>
      </c>
      <c r="E530" s="3" t="n">
        <f aca="false">LOOKUP(C530,{0,30,60,90},{1,2,3,4})</f>
        <v>1</v>
      </c>
    </row>
    <row r="531" customFormat="false" ht="14.4" hidden="false" customHeight="false" outlineLevel="0" collapsed="false">
      <c r="A531" s="3" t="s">
        <v>14</v>
      </c>
      <c r="B531" s="3" t="n">
        <v>1950</v>
      </c>
      <c r="C531" s="4" t="n">
        <v>37.6844792872976</v>
      </c>
      <c r="D531" s="4" t="n">
        <v>0.817895151754033</v>
      </c>
      <c r="E531" s="3" t="n">
        <f aca="false">LOOKUP(C531,{0,30,60,90},{1,2,3,4})</f>
        <v>2</v>
      </c>
    </row>
    <row r="532" customFormat="false" ht="14.4" hidden="false" customHeight="false" outlineLevel="0" collapsed="false">
      <c r="A532" s="3" t="s">
        <v>14</v>
      </c>
      <c r="B532" s="3" t="n">
        <v>1951</v>
      </c>
      <c r="C532" s="4" t="n">
        <v>45.6064146326273</v>
      </c>
      <c r="D532" s="4" t="n">
        <v>2.51197341413352</v>
      </c>
      <c r="E532" s="3" t="n">
        <f aca="false">LOOKUP(C532,{0,30,60,90},{1,2,3,4})</f>
        <v>2</v>
      </c>
    </row>
    <row r="533" customFormat="false" ht="14.4" hidden="false" customHeight="false" outlineLevel="0" collapsed="false">
      <c r="A533" s="3" t="s">
        <v>14</v>
      </c>
      <c r="B533" s="3" t="n">
        <v>1952</v>
      </c>
      <c r="C533" s="4" t="n">
        <v>47.4288654525344</v>
      </c>
      <c r="D533" s="4" t="n">
        <v>2.52669717772693</v>
      </c>
      <c r="E533" s="3" t="n">
        <f aca="false">LOOKUP(C533,{0,30,60,90},{1,2,3,4})</f>
        <v>2</v>
      </c>
    </row>
    <row r="534" customFormat="false" ht="14.4" hidden="false" customHeight="false" outlineLevel="0" collapsed="false">
      <c r="A534" s="3" t="s">
        <v>14</v>
      </c>
      <c r="B534" s="3" t="n">
        <v>1953</v>
      </c>
      <c r="C534" s="4" t="n">
        <v>49.2227567919465</v>
      </c>
      <c r="D534" s="4" t="n">
        <v>2.6969217892681</v>
      </c>
      <c r="E534" s="3" t="n">
        <f aca="false">LOOKUP(C534,{0,30,60,90},{1,2,3,4})</f>
        <v>2</v>
      </c>
    </row>
    <row r="535" customFormat="false" ht="14.4" hidden="false" customHeight="false" outlineLevel="0" collapsed="false">
      <c r="A535" s="3" t="s">
        <v>14</v>
      </c>
      <c r="B535" s="3" t="n">
        <v>1954</v>
      </c>
      <c r="C535" s="4" t="n">
        <v>55.9834263754685</v>
      </c>
      <c r="D535" s="4" t="n">
        <v>0.896495517522422</v>
      </c>
      <c r="E535" s="3" t="n">
        <f aca="false">LOOKUP(C535,{0,30,60,90},{1,2,3,4})</f>
        <v>2</v>
      </c>
    </row>
    <row r="536" customFormat="false" ht="14.4" hidden="false" customHeight="false" outlineLevel="0" collapsed="false">
      <c r="A536" s="3" t="s">
        <v>14</v>
      </c>
      <c r="B536" s="3" t="n">
        <v>1955</v>
      </c>
      <c r="C536" s="4" t="n">
        <v>63.8198680452563</v>
      </c>
      <c r="D536" s="4" t="n">
        <v>2.60276431520374</v>
      </c>
      <c r="E536" s="3" t="n">
        <f aca="false">LOOKUP(C536,{0,30,60,90},{1,2,3,4})</f>
        <v>3</v>
      </c>
    </row>
    <row r="537" customFormat="false" ht="14.4" hidden="false" customHeight="false" outlineLevel="0" collapsed="false">
      <c r="A537" s="3" t="s">
        <v>14</v>
      </c>
      <c r="B537" s="3" t="n">
        <v>1956</v>
      </c>
      <c r="C537" s="4" t="n">
        <v>67.314450614523</v>
      </c>
      <c r="D537" s="4" t="n">
        <v>-1.30335899230231</v>
      </c>
      <c r="E537" s="3" t="n">
        <f aca="false">LOOKUP(C537,{0,30,60,90},{1,2,3,4})</f>
        <v>3</v>
      </c>
    </row>
    <row r="538" customFormat="false" ht="14.4" hidden="false" customHeight="false" outlineLevel="0" collapsed="false">
      <c r="A538" s="3" t="s">
        <v>14</v>
      </c>
      <c r="B538" s="3" t="n">
        <v>1957</v>
      </c>
      <c r="C538" s="4" t="n">
        <v>70.1491638047529</v>
      </c>
      <c r="D538" s="4" t="n">
        <v>-0.150669148276172</v>
      </c>
      <c r="E538" s="3" t="n">
        <f aca="false">LOOKUP(C538,{0,30,60,90},{1,2,3,4})</f>
        <v>3</v>
      </c>
    </row>
    <row r="539" customFormat="false" ht="14.4" hidden="false" customHeight="false" outlineLevel="0" collapsed="false">
      <c r="A539" s="3" t="s">
        <v>14</v>
      </c>
      <c r="B539" s="3" t="n">
        <v>1958</v>
      </c>
      <c r="C539" s="4" t="n">
        <v>72.7942308145605</v>
      </c>
      <c r="D539" s="4" t="n">
        <v>-2.05929344931652</v>
      </c>
      <c r="E539" s="3" t="n">
        <f aca="false">LOOKUP(C539,{0,30,60,90},{1,2,3,4})</f>
        <v>3</v>
      </c>
    </row>
    <row r="540" customFormat="false" ht="14.4" hidden="false" customHeight="false" outlineLevel="0" collapsed="false">
      <c r="A540" s="3" t="s">
        <v>14</v>
      </c>
      <c r="B540" s="3" t="n">
        <v>1959</v>
      </c>
      <c r="C540" s="4" t="n">
        <v>70.3366964550564</v>
      </c>
      <c r="D540" s="4" t="n">
        <v>4.05111473626971</v>
      </c>
      <c r="E540" s="3" t="n">
        <f aca="false">LOOKUP(C540,{0,30,60,90},{1,2,3,4})</f>
        <v>3</v>
      </c>
    </row>
    <row r="541" customFormat="false" ht="14.4" hidden="false" customHeight="false" outlineLevel="0" collapsed="false">
      <c r="A541" s="3" t="s">
        <v>14</v>
      </c>
      <c r="B541" s="3" t="n">
        <v>1960</v>
      </c>
      <c r="C541" s="4" t="n">
        <v>73.6390811340418</v>
      </c>
      <c r="D541" s="4" t="n">
        <v>5.6266875707691</v>
      </c>
      <c r="E541" s="3" t="n">
        <f aca="false">LOOKUP(C541,{0,30,60,90},{1,2,3,4})</f>
        <v>3</v>
      </c>
    </row>
    <row r="542" customFormat="false" ht="14.4" hidden="false" customHeight="false" outlineLevel="0" collapsed="false">
      <c r="A542" s="3" t="s">
        <v>14</v>
      </c>
      <c r="B542" s="3" t="n">
        <v>1961</v>
      </c>
      <c r="C542" s="4" t="n">
        <v>73.6603885469678</v>
      </c>
      <c r="D542" s="4" t="n">
        <v>4.77447019048405</v>
      </c>
      <c r="E542" s="3" t="n">
        <f aca="false">LOOKUP(C542,{0,30,60,90},{1,2,3,4})</f>
        <v>3</v>
      </c>
    </row>
    <row r="543" customFormat="false" ht="14.4" hidden="false" customHeight="false" outlineLevel="0" collapsed="false">
      <c r="A543" s="3" t="s">
        <v>14</v>
      </c>
      <c r="B543" s="3" t="n">
        <v>1962</v>
      </c>
      <c r="C543" s="4" t="n">
        <v>73.5131248214337</v>
      </c>
      <c r="D543" s="4" t="n">
        <v>3.2583031638596</v>
      </c>
      <c r="E543" s="3" t="n">
        <f aca="false">LOOKUP(C543,{0,30,60,90},{1,2,3,4})</f>
        <v>3</v>
      </c>
    </row>
    <row r="544" customFormat="false" ht="14.4" hidden="false" customHeight="false" outlineLevel="0" collapsed="false">
      <c r="A544" s="3" t="s">
        <v>14</v>
      </c>
      <c r="B544" s="3" t="n">
        <v>1963</v>
      </c>
      <c r="C544" s="4" t="n">
        <v>74.4750652901391</v>
      </c>
      <c r="D544" s="4" t="n">
        <v>4.73323170731708</v>
      </c>
      <c r="E544" s="3" t="n">
        <f aca="false">LOOKUP(C544,{0,30,60,90},{1,2,3,4})</f>
        <v>3</v>
      </c>
    </row>
    <row r="545" customFormat="false" ht="14.4" hidden="false" customHeight="false" outlineLevel="0" collapsed="false">
      <c r="A545" s="3" t="s">
        <v>14</v>
      </c>
      <c r="B545" s="3" t="n">
        <v>1964</v>
      </c>
      <c r="C545" s="4" t="n">
        <v>70.8895015357935</v>
      </c>
      <c r="D545" s="4" t="n">
        <v>3.91529000800523</v>
      </c>
      <c r="E545" s="3" t="n">
        <f aca="false">LOOKUP(C545,{0,30,60,90},{1,2,3,4})</f>
        <v>3</v>
      </c>
    </row>
    <row r="546" customFormat="false" ht="14.4" hidden="false" customHeight="false" outlineLevel="0" collapsed="false">
      <c r="A546" s="3" t="s">
        <v>14</v>
      </c>
      <c r="B546" s="3" t="n">
        <v>1965</v>
      </c>
      <c r="C546" s="4" t="n">
        <v>73.4183639530615</v>
      </c>
      <c r="D546" s="4" t="n">
        <v>1.74381959520975</v>
      </c>
      <c r="E546" s="3" t="n">
        <f aca="false">LOOKUP(C546,{0,30,60,90},{1,2,3,4})</f>
        <v>3</v>
      </c>
    </row>
    <row r="547" customFormat="false" ht="14.4" hidden="false" customHeight="false" outlineLevel="0" collapsed="false">
      <c r="A547" s="3" t="s">
        <v>14</v>
      </c>
      <c r="B547" s="3" t="n">
        <v>1966</v>
      </c>
      <c r="C547" s="4" t="n">
        <v>78.0546382467727</v>
      </c>
      <c r="D547" s="4" t="n">
        <v>0.853524229074898</v>
      </c>
      <c r="E547" s="3" t="n">
        <f aca="false">LOOKUP(C547,{0,30,60,90},{1,2,3,4})</f>
        <v>3</v>
      </c>
    </row>
    <row r="548" customFormat="false" ht="14.4" hidden="false" customHeight="false" outlineLevel="0" collapsed="false">
      <c r="A548" s="3" t="s">
        <v>14</v>
      </c>
      <c r="B548" s="3" t="n">
        <v>1967</v>
      </c>
      <c r="C548" s="4" t="n">
        <v>76.9729581656609</v>
      </c>
      <c r="D548" s="4" t="n">
        <v>5.93093093093093</v>
      </c>
      <c r="E548" s="3" t="n">
        <f aca="false">LOOKUP(C548,{0,30,60,90},{1,2,3,4})</f>
        <v>3</v>
      </c>
    </row>
    <row r="549" customFormat="false" ht="14.4" hidden="false" customHeight="false" outlineLevel="0" collapsed="false">
      <c r="A549" s="3" t="s">
        <v>14</v>
      </c>
      <c r="B549" s="3" t="n">
        <v>1968</v>
      </c>
      <c r="C549" s="4" t="n">
        <v>66.1047656159066</v>
      </c>
      <c r="D549" s="4" t="n">
        <v>8.26621996005412</v>
      </c>
      <c r="E549" s="3" t="n">
        <f aca="false">LOOKUP(C549,{0,30,60,90},{1,2,3,4})</f>
        <v>3</v>
      </c>
    </row>
    <row r="550" customFormat="false" ht="14.4" hidden="false" customHeight="false" outlineLevel="0" collapsed="false">
      <c r="A550" s="3" t="s">
        <v>14</v>
      </c>
      <c r="B550" s="3" t="n">
        <v>1969</v>
      </c>
      <c r="C550" s="4" t="n">
        <v>63.585673342706</v>
      </c>
      <c r="D550" s="4" t="n">
        <v>6.01642466079504</v>
      </c>
      <c r="E550" s="3" t="n">
        <f aca="false">LOOKUP(C550,{0,30,60,90},{1,2,3,4})</f>
        <v>3</v>
      </c>
    </row>
    <row r="551" customFormat="false" ht="14.4" hidden="false" customHeight="false" outlineLevel="0" collapsed="false">
      <c r="A551" s="3" t="s">
        <v>14</v>
      </c>
      <c r="B551" s="3" t="n">
        <v>1970</v>
      </c>
      <c r="C551" s="4" t="n">
        <v>62.2374887343343</v>
      </c>
      <c r="D551" s="4" t="n">
        <v>2.66067920291888</v>
      </c>
      <c r="E551" s="3" t="n">
        <f aca="false">LOOKUP(C551,{0,30,60,90},{1,2,3,4})</f>
        <v>3</v>
      </c>
    </row>
    <row r="552" customFormat="false" ht="14.4" hidden="false" customHeight="false" outlineLevel="0" collapsed="false">
      <c r="A552" s="3" t="s">
        <v>14</v>
      </c>
      <c r="B552" s="3" t="n">
        <v>1971</v>
      </c>
      <c r="C552" s="4" t="n">
        <v>59.6729463517261</v>
      </c>
      <c r="D552" s="4" t="n">
        <v>3.46656460167314</v>
      </c>
      <c r="E552" s="3" t="n">
        <f aca="false">LOOKUP(C552,{0,30,60,90},{1,2,3,4})</f>
        <v>2</v>
      </c>
    </row>
    <row r="553" customFormat="false" ht="14.4" hidden="false" customHeight="false" outlineLevel="0" collapsed="false">
      <c r="A553" s="3" t="s">
        <v>14</v>
      </c>
      <c r="B553" s="3" t="n">
        <v>1972</v>
      </c>
      <c r="C553" s="4" t="n">
        <v>55.8825537341722</v>
      </c>
      <c r="D553" s="4" t="n">
        <v>6.48945727421657</v>
      </c>
      <c r="E553" s="3" t="n">
        <f aca="false">LOOKUP(C553,{0,30,60,90},{1,2,3,4})</f>
        <v>2</v>
      </c>
    </row>
    <row r="554" customFormat="false" ht="14.4" hidden="false" customHeight="false" outlineLevel="0" collapsed="false">
      <c r="A554" s="3" t="s">
        <v>14</v>
      </c>
      <c r="B554" s="3" t="n">
        <v>1973</v>
      </c>
      <c r="C554" s="4" t="n">
        <v>52.0617641838727</v>
      </c>
      <c r="D554" s="4" t="n">
        <v>4.72433129869485</v>
      </c>
      <c r="E554" s="3" t="n">
        <f aca="false">LOOKUP(C554,{0,30,60,90},{1,2,3,4})</f>
        <v>2</v>
      </c>
    </row>
    <row r="555" customFormat="false" ht="14.4" hidden="false" customHeight="false" outlineLevel="0" collapsed="false">
      <c r="A555" s="3" t="s">
        <v>14</v>
      </c>
      <c r="B555" s="3" t="n">
        <v>1974</v>
      </c>
      <c r="C555" s="4" t="n">
        <v>65.4591739873774</v>
      </c>
      <c r="D555" s="4" t="n">
        <v>4.26005781168555</v>
      </c>
      <c r="E555" s="3" t="n">
        <f aca="false">LOOKUP(C555,{0,30,60,90},{1,2,3,4})</f>
        <v>3</v>
      </c>
    </row>
    <row r="556" customFormat="false" ht="14.4" hidden="false" customHeight="false" outlineLevel="0" collapsed="false">
      <c r="A556" s="3" t="s">
        <v>14</v>
      </c>
      <c r="B556" s="3" t="n">
        <v>1975</v>
      </c>
      <c r="C556" s="4" t="n">
        <v>72.3595163044641</v>
      </c>
      <c r="D556" s="4" t="n">
        <v>5.65403145168621</v>
      </c>
      <c r="E556" s="3" t="n">
        <f aca="false">LOOKUP(C556,{0,30,60,90},{1,2,3,4})</f>
        <v>3</v>
      </c>
    </row>
    <row r="557" customFormat="false" ht="14.4" hidden="false" customHeight="false" outlineLevel="0" collapsed="false">
      <c r="A557" s="3" t="s">
        <v>14</v>
      </c>
      <c r="B557" s="3" t="n">
        <v>1976</v>
      </c>
      <c r="C557" s="4" t="n">
        <v>77.6392916087447</v>
      </c>
      <c r="D557" s="4" t="n">
        <v>1.39808999397746</v>
      </c>
      <c r="E557" s="3" t="n">
        <f aca="false">LOOKUP(C557,{0,30,60,90},{1,2,3,4})</f>
        <v>3</v>
      </c>
    </row>
    <row r="558" customFormat="false" ht="14.4" hidden="false" customHeight="false" outlineLevel="0" collapsed="false">
      <c r="A558" s="3" t="s">
        <v>14</v>
      </c>
      <c r="B558" s="3" t="n">
        <v>1977</v>
      </c>
      <c r="C558" s="4" t="n">
        <v>74.1439815635722</v>
      </c>
      <c r="D558" s="4" t="n">
        <v>8.20924016800306</v>
      </c>
      <c r="E558" s="3" t="n">
        <f aca="false">LOOKUP(C558,{0,30,60,90},{1,2,3,4})</f>
        <v>3</v>
      </c>
    </row>
    <row r="559" customFormat="false" ht="14.4" hidden="false" customHeight="false" outlineLevel="0" collapsed="false">
      <c r="A559" s="3" t="s">
        <v>14</v>
      </c>
      <c r="B559" s="3" t="n">
        <v>1978</v>
      </c>
      <c r="C559" s="4" t="n">
        <v>76.4719183367096</v>
      </c>
      <c r="D559" s="4" t="n">
        <v>7.19046498863012</v>
      </c>
      <c r="E559" s="3" t="n">
        <f aca="false">LOOKUP(C559,{0,30,60,90},{1,2,3,4})</f>
        <v>3</v>
      </c>
    </row>
    <row r="560" customFormat="false" ht="14.4" hidden="false" customHeight="false" outlineLevel="0" collapsed="false">
      <c r="A560" s="3" t="s">
        <v>14</v>
      </c>
      <c r="B560" s="3" t="n">
        <v>1979</v>
      </c>
      <c r="C560" s="4" t="n">
        <v>82.6061853569793</v>
      </c>
      <c r="D560" s="4" t="n">
        <v>3.07242136064374</v>
      </c>
      <c r="E560" s="3" t="n">
        <f aca="false">LOOKUP(C560,{0,30,60,90},{1,2,3,4})</f>
        <v>3</v>
      </c>
    </row>
    <row r="561" customFormat="false" ht="14.4" hidden="false" customHeight="false" outlineLevel="0" collapsed="false">
      <c r="A561" s="3" t="s">
        <v>14</v>
      </c>
      <c r="B561" s="3" t="n">
        <v>1980</v>
      </c>
      <c r="C561" s="4" t="n">
        <v>84.3512099678799</v>
      </c>
      <c r="D561" s="4" t="n">
        <v>2.9</v>
      </c>
      <c r="E561" s="3" t="n">
        <f aca="false">LOOKUP(C561,{0,30,60,90},{1,2,3,4})</f>
        <v>3</v>
      </c>
    </row>
    <row r="562" customFormat="false" ht="14.4" hidden="false" customHeight="false" outlineLevel="0" collapsed="false">
      <c r="A562" s="3" t="s">
        <v>14</v>
      </c>
      <c r="B562" s="3" t="n">
        <v>1981</v>
      </c>
      <c r="C562" s="4" t="n">
        <v>89.752758709987</v>
      </c>
      <c r="D562" s="4" t="n">
        <v>2.5</v>
      </c>
      <c r="E562" s="3" t="n">
        <f aca="false">LOOKUP(C562,{0,30,60,90},{1,2,3,4})</f>
        <v>3</v>
      </c>
    </row>
    <row r="563" customFormat="false" ht="14.4" hidden="false" customHeight="false" outlineLevel="0" collapsed="false">
      <c r="A563" s="3" t="s">
        <v>14</v>
      </c>
      <c r="B563" s="3" t="n">
        <v>1982</v>
      </c>
      <c r="C563" s="4" t="n">
        <v>87.2017319110256</v>
      </c>
      <c r="D563" s="4" t="n">
        <v>1.5</v>
      </c>
      <c r="E563" s="3" t="n">
        <f aca="false">LOOKUP(C563,{0,30,60,90},{1,2,3,4})</f>
        <v>3</v>
      </c>
    </row>
    <row r="564" customFormat="false" ht="14.4" hidden="false" customHeight="false" outlineLevel="0" collapsed="false">
      <c r="A564" s="3" t="s">
        <v>14</v>
      </c>
      <c r="B564" s="3" t="n">
        <v>1983</v>
      </c>
      <c r="C564" s="4" t="n">
        <v>96.4919028905489</v>
      </c>
      <c r="D564" s="4" t="n">
        <v>-0.7</v>
      </c>
      <c r="E564" s="3" t="n">
        <f aca="false">LOOKUP(C564,{0,30,60,90},{1,2,3,4})</f>
        <v>4</v>
      </c>
    </row>
    <row r="565" customFormat="false" ht="14.4" hidden="false" customHeight="false" outlineLevel="0" collapsed="false">
      <c r="A565" s="3" t="s">
        <v>14</v>
      </c>
      <c r="B565" s="3" t="n">
        <v>1984</v>
      </c>
      <c r="C565" s="4" t="n">
        <v>101.60412646234</v>
      </c>
      <c r="D565" s="4" t="n">
        <v>3.2</v>
      </c>
      <c r="E565" s="3" t="n">
        <f aca="false">LOOKUP(C565,{0,30,60,90},{1,2,3,4})</f>
        <v>4</v>
      </c>
    </row>
    <row r="566" customFormat="false" ht="14.4" hidden="false" customHeight="false" outlineLevel="0" collapsed="false">
      <c r="A566" s="3" t="s">
        <v>14</v>
      </c>
      <c r="B566" s="3" t="n">
        <v>1985</v>
      </c>
      <c r="C566" s="4" t="n">
        <v>102.963176069486</v>
      </c>
      <c r="D566" s="4" t="n">
        <v>1.9</v>
      </c>
      <c r="E566" s="3" t="n">
        <f aca="false">LOOKUP(C566,{0,30,60,90},{1,2,3,4})</f>
        <v>4</v>
      </c>
    </row>
    <row r="567" customFormat="false" ht="14.4" hidden="false" customHeight="false" outlineLevel="0" collapsed="false">
      <c r="A567" s="3" t="s">
        <v>14</v>
      </c>
      <c r="B567" s="3" t="n">
        <v>1986</v>
      </c>
      <c r="C567" s="4" t="n">
        <v>109.678571315794</v>
      </c>
      <c r="D567" s="4" t="n">
        <v>0.4</v>
      </c>
      <c r="E567" s="3" t="n">
        <f aca="false">LOOKUP(C567,{0,30,60,90},{1,2,3,4})</f>
        <v>4</v>
      </c>
    </row>
    <row r="568" customFormat="false" ht="14.4" hidden="false" customHeight="false" outlineLevel="0" collapsed="false">
      <c r="A568" s="3" t="s">
        <v>14</v>
      </c>
      <c r="B568" s="3" t="n">
        <v>1987</v>
      </c>
      <c r="C568" s="4" t="n">
        <v>112.430132889981</v>
      </c>
      <c r="D568" s="4" t="n">
        <v>3.6</v>
      </c>
      <c r="E568" s="3" t="n">
        <f aca="false">LOOKUP(C568,{0,30,60,90},{1,2,3,4})</f>
        <v>4</v>
      </c>
    </row>
    <row r="569" customFormat="false" ht="14.4" hidden="false" customHeight="false" outlineLevel="0" collapsed="false">
      <c r="A569" s="3" t="s">
        <v>14</v>
      </c>
      <c r="B569" s="3" t="n">
        <v>1988</v>
      </c>
      <c r="C569" s="4" t="n">
        <v>108.334249118853</v>
      </c>
      <c r="D569" s="4" t="n">
        <v>3</v>
      </c>
      <c r="E569" s="3" t="n">
        <f aca="false">LOOKUP(C569,{0,30,60,90},{1,2,3,4})</f>
        <v>4</v>
      </c>
    </row>
    <row r="570" customFormat="false" ht="14.4" hidden="false" customHeight="false" outlineLevel="0" collapsed="false">
      <c r="A570" s="3" t="s">
        <v>14</v>
      </c>
      <c r="B570" s="3" t="n">
        <v>1989</v>
      </c>
      <c r="C570" s="4" t="n">
        <v>97.6786350906523</v>
      </c>
      <c r="D570" s="4" t="n">
        <v>5.6</v>
      </c>
      <c r="E570" s="3" t="n">
        <f aca="false">LOOKUP(C570,{0,30,60,90},{1,2,3,4})</f>
        <v>4</v>
      </c>
    </row>
    <row r="571" customFormat="false" ht="14.4" hidden="false" customHeight="false" outlineLevel="0" collapsed="false">
      <c r="A571" s="3" t="s">
        <v>14</v>
      </c>
      <c r="B571" s="3" t="n">
        <v>1990</v>
      </c>
      <c r="C571" s="4" t="n">
        <v>87.7093696651545</v>
      </c>
      <c r="D571" s="4" t="n">
        <v>7.7</v>
      </c>
      <c r="E571" s="3" t="n">
        <f aca="false">LOOKUP(C571,{0,30,60,90},{1,2,3,4})</f>
        <v>3</v>
      </c>
    </row>
    <row r="572" customFormat="false" ht="14.4" hidden="false" customHeight="false" outlineLevel="0" collapsed="false">
      <c r="A572" s="3" t="s">
        <v>14</v>
      </c>
      <c r="B572" s="3" t="n">
        <v>1991</v>
      </c>
      <c r="C572" s="4" t="n">
        <v>85.5213568914452</v>
      </c>
      <c r="D572" s="4" t="n">
        <v>1.6</v>
      </c>
      <c r="E572" s="3" t="n">
        <f aca="false">LOOKUP(C572,{0,30,60,90},{1,2,3,4})</f>
        <v>3</v>
      </c>
    </row>
    <row r="573" customFormat="false" ht="14.4" hidden="false" customHeight="false" outlineLevel="0" collapsed="false">
      <c r="A573" s="3" t="s">
        <v>14</v>
      </c>
      <c r="B573" s="3" t="n">
        <v>1992</v>
      </c>
      <c r="C573" s="4" t="n">
        <v>83.5548723955984</v>
      </c>
      <c r="D573" s="4" t="n">
        <v>3.6</v>
      </c>
      <c r="E573" s="3" t="n">
        <f aca="false">LOOKUP(C573,{0,30,60,90},{1,2,3,4})</f>
        <v>3</v>
      </c>
    </row>
    <row r="574" customFormat="false" ht="14.4" hidden="false" customHeight="false" outlineLevel="0" collapsed="false">
      <c r="A574" s="3" t="s">
        <v>14</v>
      </c>
      <c r="B574" s="3" t="n">
        <v>1993</v>
      </c>
      <c r="C574" s="4" t="n">
        <v>83.2707730987993</v>
      </c>
      <c r="D574" s="4" t="n">
        <v>2.3</v>
      </c>
      <c r="E574" s="3" t="n">
        <f aca="false">LOOKUP(C574,{0,30,60,90},{1,2,3,4})</f>
        <v>3</v>
      </c>
    </row>
    <row r="575" customFormat="false" ht="14.4" hidden="false" customHeight="false" outlineLevel="0" collapsed="false">
      <c r="A575" s="3" t="s">
        <v>14</v>
      </c>
      <c r="B575" s="3" t="n">
        <v>1994</v>
      </c>
      <c r="C575" s="4" t="n">
        <v>79.8014970554409</v>
      </c>
      <c r="D575" s="4" t="n">
        <v>5.9</v>
      </c>
      <c r="E575" s="3" t="n">
        <f aca="false">LOOKUP(C575,{0,30,60,90},{1,2,3,4})</f>
        <v>3</v>
      </c>
    </row>
    <row r="576" customFormat="false" ht="14.4" hidden="false" customHeight="false" outlineLevel="0" collapsed="false">
      <c r="A576" s="3" t="s">
        <v>14</v>
      </c>
      <c r="B576" s="3" t="n">
        <v>1995</v>
      </c>
      <c r="C576" s="4" t="n">
        <v>72.9536573293796</v>
      </c>
      <c r="D576" s="4" t="n">
        <v>9.6</v>
      </c>
      <c r="E576" s="3" t="n">
        <f aca="false">LOOKUP(C576,{0,30,60,90},{1,2,3,4})</f>
        <v>3</v>
      </c>
    </row>
    <row r="577" customFormat="false" ht="14.4" hidden="false" customHeight="false" outlineLevel="0" collapsed="false">
      <c r="A577" s="3" t="s">
        <v>14</v>
      </c>
      <c r="B577" s="3" t="n">
        <v>1996</v>
      </c>
      <c r="C577" s="4" t="n">
        <v>65.5486447104508</v>
      </c>
      <c r="D577" s="4" t="n">
        <v>8.1</v>
      </c>
      <c r="E577" s="3" t="n">
        <f aca="false">LOOKUP(C577,{0,30,60,90},{1,2,3,4})</f>
        <v>3</v>
      </c>
    </row>
    <row r="578" customFormat="false" ht="14.4" hidden="false" customHeight="false" outlineLevel="0" collapsed="false">
      <c r="A578" s="3" t="s">
        <v>14</v>
      </c>
      <c r="B578" s="3" t="n">
        <v>1997</v>
      </c>
      <c r="C578" s="4" t="n">
        <v>58.165691493955</v>
      </c>
      <c r="D578" s="4" t="n">
        <v>11.5</v>
      </c>
      <c r="E578" s="3" t="n">
        <f aca="false">LOOKUP(C578,{0,30,60,90},{1,2,3,4})</f>
        <v>2</v>
      </c>
    </row>
    <row r="579" customFormat="false" ht="14.4" hidden="false" customHeight="false" outlineLevel="0" collapsed="false">
      <c r="A579" s="3" t="s">
        <v>14</v>
      </c>
      <c r="B579" s="3" t="n">
        <v>1998</v>
      </c>
      <c r="C579" s="4" t="n">
        <v>48.7628763373456</v>
      </c>
      <c r="D579" s="4" t="n">
        <v>8.4</v>
      </c>
      <c r="E579" s="3" t="n">
        <f aca="false">LOOKUP(C579,{0,30,60,90},{1,2,3,4})</f>
        <v>2</v>
      </c>
    </row>
    <row r="580" customFormat="false" ht="14.4" hidden="false" customHeight="false" outlineLevel="0" collapsed="false">
      <c r="A580" s="3" t="s">
        <v>14</v>
      </c>
      <c r="B580" s="3" t="n">
        <v>1999</v>
      </c>
      <c r="C580" s="4" t="n">
        <v>43.9785064844018</v>
      </c>
      <c r="D580" s="4" t="n">
        <v>10.7</v>
      </c>
      <c r="E580" s="3" t="n">
        <f aca="false">LOOKUP(C580,{0,30,60,90},{1,2,3,4})</f>
        <v>2</v>
      </c>
    </row>
    <row r="581" customFormat="false" ht="14.4" hidden="false" customHeight="false" outlineLevel="0" collapsed="false">
      <c r="A581" s="3" t="s">
        <v>14</v>
      </c>
      <c r="B581" s="3" t="n">
        <v>2000</v>
      </c>
      <c r="C581" s="4" t="n">
        <v>34.8296542110365</v>
      </c>
      <c r="D581" s="4" t="n">
        <v>9.4</v>
      </c>
      <c r="E581" s="3" t="n">
        <f aca="false">LOOKUP(C581,{0,30,60,90},{1,2,3,4})</f>
        <v>2</v>
      </c>
    </row>
    <row r="582" customFormat="false" ht="14.4" hidden="false" customHeight="false" outlineLevel="0" collapsed="false">
      <c r="A582" s="3" t="s">
        <v>14</v>
      </c>
      <c r="B582" s="3" t="n">
        <v>2001</v>
      </c>
      <c r="C582" s="4" t="n">
        <v>30.9440061610583</v>
      </c>
      <c r="D582" s="4" t="n">
        <v>5.7</v>
      </c>
      <c r="E582" s="3" t="n">
        <f aca="false">LOOKUP(C582,{0,30,60,90},{1,2,3,4})</f>
        <v>2</v>
      </c>
    </row>
    <row r="583" customFormat="false" ht="14.4" hidden="false" customHeight="false" outlineLevel="0" collapsed="false">
      <c r="A583" s="3" t="s">
        <v>14</v>
      </c>
      <c r="B583" s="3" t="n">
        <v>2002</v>
      </c>
      <c r="C583" s="4" t="n">
        <v>27.9144673880316</v>
      </c>
      <c r="D583" s="4" t="n">
        <v>6.5</v>
      </c>
      <c r="E583" s="3" t="n">
        <f aca="false">LOOKUP(C583,{0,30,60,90},{1,2,3,4})</f>
        <v>1</v>
      </c>
    </row>
    <row r="584" customFormat="false" ht="14.4" hidden="false" customHeight="false" outlineLevel="0" collapsed="false">
      <c r="A584" s="3" t="s">
        <v>14</v>
      </c>
      <c r="B584" s="3" t="n">
        <v>2003</v>
      </c>
      <c r="C584" s="4" t="n">
        <v>26.9106308189293</v>
      </c>
      <c r="D584" s="4" t="n">
        <v>4.4</v>
      </c>
      <c r="E584" s="3" t="n">
        <f aca="false">LOOKUP(C584,{0,30,60,90},{1,2,3,4})</f>
        <v>1</v>
      </c>
    </row>
    <row r="585" customFormat="false" ht="14.4" hidden="false" customHeight="false" outlineLevel="0" collapsed="false">
      <c r="A585" s="3" t="s">
        <v>14</v>
      </c>
      <c r="B585" s="3" t="n">
        <v>2004</v>
      </c>
      <c r="C585" s="4" t="n">
        <v>25.3833519282964</v>
      </c>
      <c r="D585" s="4" t="n">
        <v>4.6</v>
      </c>
      <c r="E585" s="3" t="n">
        <f aca="false">LOOKUP(C585,{0,30,60,90},{1,2,3,4})</f>
        <v>1</v>
      </c>
    </row>
    <row r="586" customFormat="false" ht="14.4" hidden="false" customHeight="false" outlineLevel="0" collapsed="false">
      <c r="A586" s="3" t="s">
        <v>14</v>
      </c>
      <c r="B586" s="3" t="n">
        <v>2005</v>
      </c>
      <c r="C586" s="4" t="n">
        <v>23.5559104674034</v>
      </c>
      <c r="D586" s="4" t="n">
        <v>6.2</v>
      </c>
      <c r="E586" s="3" t="n">
        <f aca="false">LOOKUP(C586,{0,30,60,90},{1,2,3,4})</f>
        <v>1</v>
      </c>
    </row>
    <row r="587" customFormat="false" ht="14.4" hidden="false" customHeight="false" outlineLevel="0" collapsed="false">
      <c r="A587" s="3" t="s">
        <v>14</v>
      </c>
      <c r="B587" s="3" t="n">
        <v>2006</v>
      </c>
      <c r="C587" s="4" t="n">
        <v>20.3197610884445</v>
      </c>
      <c r="D587" s="4" t="n">
        <v>5.4</v>
      </c>
      <c r="E587" s="3" t="n">
        <f aca="false">LOOKUP(C587,{0,30,60,90},{1,2,3,4})</f>
        <v>1</v>
      </c>
    </row>
    <row r="588" customFormat="false" ht="14.4" hidden="false" customHeight="false" outlineLevel="0" collapsed="false">
      <c r="A588" s="3" t="s">
        <v>14</v>
      </c>
      <c r="B588" s="3" t="n">
        <v>2007</v>
      </c>
      <c r="C588" s="4" t="n">
        <v>19.7938425892705</v>
      </c>
      <c r="D588" s="4" t="n">
        <v>6</v>
      </c>
      <c r="E588" s="3" t="n">
        <f aca="false">LOOKUP(C588,{0,30,60,90},{1,2,3,4})</f>
        <v>1</v>
      </c>
    </row>
    <row r="589" customFormat="false" ht="14.4" hidden="false" customHeight="false" outlineLevel="0" collapsed="false">
      <c r="A589" s="3" t="s">
        <v>14</v>
      </c>
      <c r="B589" s="3" t="n">
        <v>2008</v>
      </c>
      <c r="C589" s="4" t="n">
        <v>27.7191815575867</v>
      </c>
      <c r="D589" s="4" t="n">
        <v>-3</v>
      </c>
      <c r="E589" s="3" t="n">
        <f aca="false">LOOKUP(C589,{0,30,60,90},{1,2,3,4})</f>
        <v>1</v>
      </c>
    </row>
    <row r="590" customFormat="false" ht="14.4" hidden="false" customHeight="false" outlineLevel="0" collapsed="false">
      <c r="A590" s="3" t="s">
        <v>14</v>
      </c>
      <c r="B590" s="3" t="n">
        <v>2009</v>
      </c>
      <c r="C590" s="4" t="n">
        <v>44.3713662790698</v>
      </c>
      <c r="D590" s="4" t="n">
        <v>-7.5</v>
      </c>
      <c r="E590" s="3" t="n">
        <f aca="false">LOOKUP(C590,{0,30,60,90},{1,2,3,4})</f>
        <v>2</v>
      </c>
    </row>
    <row r="591" customFormat="false" ht="14.4" hidden="false" customHeight="false" outlineLevel="0" collapsed="false">
      <c r="A591" s="3" t="s">
        <v>15</v>
      </c>
      <c r="B591" s="3" t="n">
        <v>1951</v>
      </c>
      <c r="C591" s="4" t="n">
        <v>26.5700708162505</v>
      </c>
      <c r="D591" s="4" t="n">
        <v>7.46558193953575</v>
      </c>
      <c r="E591" s="3" t="n">
        <f aca="false">LOOKUP(C591,{0,30,60,90},{1,2,3,4})</f>
        <v>1</v>
      </c>
    </row>
    <row r="592" customFormat="false" ht="14.4" hidden="false" customHeight="false" outlineLevel="0" collapsed="false">
      <c r="A592" s="3" t="s">
        <v>15</v>
      </c>
      <c r="B592" s="3" t="n">
        <v>1952</v>
      </c>
      <c r="C592" s="4" t="n">
        <v>26.8738115816768</v>
      </c>
      <c r="D592" s="4" t="n">
        <v>7.4851076312108</v>
      </c>
      <c r="E592" s="3" t="n">
        <f aca="false">LOOKUP(C592,{0,30,60,90},{1,2,3,4})</f>
        <v>1</v>
      </c>
    </row>
    <row r="593" customFormat="false" ht="14.4" hidden="false" customHeight="false" outlineLevel="0" collapsed="false">
      <c r="A593" s="3" t="s">
        <v>15</v>
      </c>
      <c r="B593" s="3" t="n">
        <v>1953</v>
      </c>
      <c r="C593" s="4" t="n">
        <v>26.7213755373193</v>
      </c>
      <c r="D593" s="4" t="n">
        <v>7.21472019145486</v>
      </c>
      <c r="E593" s="3" t="n">
        <f aca="false">LOOKUP(C593,{0,30,60,90},{1,2,3,4})</f>
        <v>1</v>
      </c>
    </row>
    <row r="594" customFormat="false" ht="14.4" hidden="false" customHeight="false" outlineLevel="0" collapsed="false">
      <c r="A594" s="3" t="s">
        <v>15</v>
      </c>
      <c r="B594" s="3" t="n">
        <v>1954</v>
      </c>
      <c r="C594" s="4" t="n">
        <v>28.6489658207423</v>
      </c>
      <c r="D594" s="4" t="n">
        <v>5.18679511278195</v>
      </c>
      <c r="E594" s="3" t="n">
        <f aca="false">LOOKUP(C594,{0,30,60,90},{1,2,3,4})</f>
        <v>1</v>
      </c>
    </row>
    <row r="595" customFormat="false" ht="14.4" hidden="false" customHeight="false" outlineLevel="0" collapsed="false">
      <c r="A595" s="3" t="s">
        <v>15</v>
      </c>
      <c r="B595" s="3" t="n">
        <v>1955</v>
      </c>
      <c r="C595" s="4" t="n">
        <v>28.3222458754657</v>
      </c>
      <c r="D595" s="4" t="n">
        <v>5.8194188492396</v>
      </c>
      <c r="E595" s="3" t="n">
        <f aca="false">LOOKUP(C595,{0,30,60,90},{1,2,3,4})</f>
        <v>1</v>
      </c>
    </row>
    <row r="596" customFormat="false" ht="14.4" hidden="false" customHeight="false" outlineLevel="0" collapsed="false">
      <c r="A596" s="3" t="s">
        <v>15</v>
      </c>
      <c r="B596" s="3" t="n">
        <v>1956</v>
      </c>
      <c r="C596" s="4" t="n">
        <v>27.9645476772616</v>
      </c>
      <c r="D596" s="4" t="n">
        <v>4.53408036448553</v>
      </c>
      <c r="E596" s="3" t="n">
        <f aca="false">LOOKUP(C596,{0,30,60,90},{1,2,3,4})</f>
        <v>1</v>
      </c>
    </row>
    <row r="597" customFormat="false" ht="14.4" hidden="false" customHeight="false" outlineLevel="0" collapsed="false">
      <c r="A597" s="3" t="s">
        <v>15</v>
      </c>
      <c r="B597" s="3" t="n">
        <v>1957</v>
      </c>
      <c r="C597" s="4" t="n">
        <v>27.5308852832337</v>
      </c>
      <c r="D597" s="4" t="n">
        <v>5.90368491243127</v>
      </c>
      <c r="E597" s="3" t="n">
        <f aca="false">LOOKUP(C597,{0,30,60,90},{1,2,3,4})</f>
        <v>1</v>
      </c>
    </row>
    <row r="598" customFormat="false" ht="14.4" hidden="false" customHeight="false" outlineLevel="0" collapsed="false">
      <c r="A598" s="3" t="s">
        <v>15</v>
      </c>
      <c r="B598" s="3" t="n">
        <v>1958</v>
      </c>
      <c r="C598" s="4" t="n">
        <v>27.0056197646061</v>
      </c>
      <c r="D598" s="4" t="n">
        <v>5.34695628684474</v>
      </c>
      <c r="E598" s="3" t="n">
        <f aca="false">LOOKUP(C598,{0,30,60,90},{1,2,3,4})</f>
        <v>1</v>
      </c>
    </row>
    <row r="599" customFormat="false" ht="14.4" hidden="false" customHeight="false" outlineLevel="0" collapsed="false">
      <c r="A599" s="3" t="s">
        <v>15</v>
      </c>
      <c r="B599" s="3" t="n">
        <v>1959</v>
      </c>
      <c r="C599" s="4" t="n">
        <v>26.6992860352489</v>
      </c>
      <c r="D599" s="4" t="n">
        <v>6.22756342574438</v>
      </c>
      <c r="E599" s="3" t="n">
        <f aca="false">LOOKUP(C599,{0,30,60,90},{1,2,3,4})</f>
        <v>1</v>
      </c>
    </row>
    <row r="600" customFormat="false" ht="14.4" hidden="false" customHeight="false" outlineLevel="0" collapsed="false">
      <c r="A600" s="3" t="s">
        <v>15</v>
      </c>
      <c r="B600" s="3" t="n">
        <v>1960</v>
      </c>
      <c r="C600" s="4" t="n">
        <v>24.6977205153617</v>
      </c>
      <c r="D600" s="4" t="n">
        <v>5.42194549656203</v>
      </c>
      <c r="E600" s="3" t="n">
        <f aca="false">LOOKUP(C600,{0,30,60,90},{1,2,3,4})</f>
        <v>1</v>
      </c>
    </row>
    <row r="601" customFormat="false" ht="14.4" hidden="false" customHeight="false" outlineLevel="0" collapsed="false">
      <c r="A601" s="3" t="s">
        <v>15</v>
      </c>
      <c r="B601" s="3" t="n">
        <v>1961</v>
      </c>
      <c r="C601" s="4" t="n">
        <v>21.7431228206122</v>
      </c>
      <c r="D601" s="4" t="n">
        <v>8.42175088642034</v>
      </c>
      <c r="E601" s="3" t="n">
        <f aca="false">LOOKUP(C601,{0,30,60,90},{1,2,3,4})</f>
        <v>1</v>
      </c>
    </row>
    <row r="602" customFormat="false" ht="14.4" hidden="false" customHeight="false" outlineLevel="0" collapsed="false">
      <c r="A602" s="3" t="s">
        <v>15</v>
      </c>
      <c r="B602" s="3" t="n">
        <v>1962</v>
      </c>
      <c r="C602" s="4" t="n">
        <v>20.759707566039</v>
      </c>
      <c r="D602" s="4" t="n">
        <v>7.79708812641309</v>
      </c>
      <c r="E602" s="3" t="n">
        <f aca="false">LOOKUP(C602,{0,30,60,90},{1,2,3,4})</f>
        <v>1</v>
      </c>
    </row>
    <row r="603" customFormat="false" ht="14.4" hidden="false" customHeight="false" outlineLevel="0" collapsed="false">
      <c r="A603" s="3" t="s">
        <v>15</v>
      </c>
      <c r="B603" s="3" t="n">
        <v>1963</v>
      </c>
      <c r="C603" s="4" t="n">
        <v>18.2679512268553</v>
      </c>
      <c r="D603" s="4" t="n">
        <v>7.12306034606942</v>
      </c>
      <c r="E603" s="3" t="n">
        <f aca="false">LOOKUP(C603,{0,30,60,90},{1,2,3,4})</f>
        <v>1</v>
      </c>
    </row>
    <row r="604" customFormat="false" ht="14.4" hidden="false" customHeight="false" outlineLevel="0" collapsed="false">
      <c r="A604" s="3" t="s">
        <v>15</v>
      </c>
      <c r="B604" s="3" t="n">
        <v>1964</v>
      </c>
      <c r="C604" s="4" t="n">
        <v>17.9521452145215</v>
      </c>
      <c r="D604" s="4" t="n">
        <v>3.90267386007284</v>
      </c>
      <c r="E604" s="3" t="n">
        <f aca="false">LOOKUP(C604,{0,30,60,90},{1,2,3,4})</f>
        <v>1</v>
      </c>
    </row>
    <row r="605" customFormat="false" ht="14.4" hidden="false" customHeight="false" outlineLevel="0" collapsed="false">
      <c r="A605" s="3" t="s">
        <v>15</v>
      </c>
      <c r="B605" s="3" t="n">
        <v>1965</v>
      </c>
      <c r="C605" s="4" t="n">
        <v>17.8626929761783</v>
      </c>
      <c r="D605" s="4" t="n">
        <v>2.24857829903218</v>
      </c>
      <c r="E605" s="3" t="n">
        <f aca="false">LOOKUP(C605,{0,30,60,90},{1,2,3,4})</f>
        <v>1</v>
      </c>
    </row>
    <row r="606" customFormat="false" ht="14.4" hidden="false" customHeight="false" outlineLevel="0" collapsed="false">
      <c r="A606" s="3" t="s">
        <v>15</v>
      </c>
      <c r="B606" s="3" t="n">
        <v>1966</v>
      </c>
      <c r="C606" s="4" t="n">
        <v>16.6599713776394</v>
      </c>
      <c r="D606" s="4" t="n">
        <v>5.21973570958432</v>
      </c>
      <c r="E606" s="3" t="n">
        <f aca="false">LOOKUP(C606,{0,30,60,90},{1,2,3,4})</f>
        <v>1</v>
      </c>
    </row>
    <row r="607" customFormat="false" ht="14.4" hidden="false" customHeight="false" outlineLevel="0" collapsed="false">
      <c r="A607" s="3" t="s">
        <v>15</v>
      </c>
      <c r="B607" s="3" t="n">
        <v>1967</v>
      </c>
      <c r="C607" s="4" t="n">
        <v>14.2633451957295</v>
      </c>
      <c r="D607" s="4" t="n">
        <v>7.11988047319909</v>
      </c>
      <c r="E607" s="3" t="n">
        <f aca="false">LOOKUP(C607,{0,30,60,90},{1,2,3,4})</f>
        <v>1</v>
      </c>
    </row>
    <row r="608" customFormat="false" ht="14.4" hidden="false" customHeight="false" outlineLevel="0" collapsed="false">
      <c r="A608" s="3" t="s">
        <v>15</v>
      </c>
      <c r="B608" s="3" t="n">
        <v>1968</v>
      </c>
      <c r="C608" s="4" t="n">
        <v>16.0459770114943</v>
      </c>
      <c r="D608" s="4" t="n">
        <v>8.36193265533474</v>
      </c>
      <c r="E608" s="3" t="n">
        <f aca="false">LOOKUP(C608,{0,30,60,90},{1,2,3,4})</f>
        <v>1</v>
      </c>
    </row>
    <row r="609" customFormat="false" ht="14.4" hidden="false" customHeight="false" outlineLevel="0" collapsed="false">
      <c r="A609" s="3" t="s">
        <v>15</v>
      </c>
      <c r="B609" s="3" t="n">
        <v>1969</v>
      </c>
      <c r="C609" s="4" t="n">
        <v>15.9934235976789</v>
      </c>
      <c r="D609" s="4" t="n">
        <v>5.71837782042939</v>
      </c>
      <c r="E609" s="3" t="n">
        <f aca="false">LOOKUP(C609,{0,30,60,90},{1,2,3,4})</f>
        <v>1</v>
      </c>
    </row>
    <row r="610" customFormat="false" ht="14.4" hidden="false" customHeight="false" outlineLevel="0" collapsed="false">
      <c r="A610" s="3" t="s">
        <v>15</v>
      </c>
      <c r="B610" s="3" t="n">
        <v>1970</v>
      </c>
      <c r="C610" s="4" t="n">
        <v>14.4022663562856</v>
      </c>
      <c r="D610" s="4" t="n">
        <v>2.24585384598794</v>
      </c>
      <c r="E610" s="3" t="n">
        <f aca="false">LOOKUP(C610,{0,30,60,90},{1,2,3,4})</f>
        <v>1</v>
      </c>
    </row>
    <row r="611" customFormat="false" ht="14.4" hidden="false" customHeight="false" outlineLevel="0" collapsed="false">
      <c r="A611" s="3" t="s">
        <v>15</v>
      </c>
      <c r="B611" s="3" t="n">
        <v>1971</v>
      </c>
      <c r="C611" s="4" t="n">
        <v>16.3769757384699</v>
      </c>
      <c r="D611" s="4" t="n">
        <v>1.89432144596611</v>
      </c>
      <c r="E611" s="3" t="n">
        <f aca="false">LOOKUP(C611,{0,30,60,90},{1,2,3,4})</f>
        <v>1</v>
      </c>
    </row>
    <row r="612" customFormat="false" ht="14.4" hidden="false" customHeight="false" outlineLevel="0" collapsed="false">
      <c r="A612" s="3" t="s">
        <v>15</v>
      </c>
      <c r="B612" s="3" t="n">
        <v>1972</v>
      </c>
      <c r="C612" s="4" t="n">
        <v>18.6433600775778</v>
      </c>
      <c r="D612" s="4" t="n">
        <v>2.92593882025274</v>
      </c>
      <c r="E612" s="3" t="n">
        <f aca="false">LOOKUP(C612,{0,30,60,90},{1,2,3,4})</f>
        <v>1</v>
      </c>
    </row>
    <row r="613" customFormat="false" ht="14.4" hidden="false" customHeight="false" outlineLevel="0" collapsed="false">
      <c r="A613" s="3" t="s">
        <v>15</v>
      </c>
      <c r="B613" s="3" t="n">
        <v>1973</v>
      </c>
      <c r="C613" s="4" t="n">
        <v>20.1985997393275</v>
      </c>
      <c r="D613" s="4" t="n">
        <v>6.54193475251996</v>
      </c>
      <c r="E613" s="3" t="n">
        <f aca="false">LOOKUP(C613,{0,30,60,90},{1,2,3,4})</f>
        <v>1</v>
      </c>
    </row>
    <row r="614" customFormat="false" ht="14.4" hidden="false" customHeight="false" outlineLevel="0" collapsed="false">
      <c r="A614" s="3" t="s">
        <v>15</v>
      </c>
      <c r="B614" s="3" t="n">
        <v>1974</v>
      </c>
      <c r="C614" s="4" t="n">
        <v>22.6748078607267</v>
      </c>
      <c r="D614" s="4" t="n">
        <v>4.68961564269204</v>
      </c>
      <c r="E614" s="3" t="n">
        <f aca="false">LOOKUP(C614,{0,30,60,90},{1,2,3,4})</f>
        <v>1</v>
      </c>
    </row>
    <row r="615" customFormat="false" ht="14.4" hidden="false" customHeight="false" outlineLevel="0" collapsed="false">
      <c r="A615" s="3" t="s">
        <v>15</v>
      </c>
      <c r="B615" s="3" t="n">
        <v>1975</v>
      </c>
      <c r="C615" s="4" t="n">
        <v>27.6369806501603</v>
      </c>
      <c r="D615" s="4" t="n">
        <v>-2.14641662841781</v>
      </c>
      <c r="E615" s="3" t="n">
        <f aca="false">LOOKUP(C615,{0,30,60,90},{1,2,3,4})</f>
        <v>1</v>
      </c>
    </row>
    <row r="616" customFormat="false" ht="14.4" hidden="false" customHeight="false" outlineLevel="0" collapsed="false">
      <c r="A616" s="3" t="s">
        <v>15</v>
      </c>
      <c r="B616" s="3" t="n">
        <v>1976</v>
      </c>
      <c r="C616" s="4" t="n">
        <v>29.992172412611</v>
      </c>
      <c r="D616" s="4" t="n">
        <v>6.49824272212227</v>
      </c>
      <c r="E616" s="3" t="n">
        <f aca="false">LOOKUP(C616,{0,30,60,90},{1,2,3,4})</f>
        <v>1</v>
      </c>
    </row>
    <row r="617" customFormat="false" ht="14.4" hidden="false" customHeight="false" outlineLevel="0" collapsed="false">
      <c r="A617" s="3" t="s">
        <v>15</v>
      </c>
      <c r="B617" s="3" t="n">
        <v>1977</v>
      </c>
      <c r="C617" s="4" t="n">
        <v>32.7933728055531</v>
      </c>
      <c r="D617" s="4" t="n">
        <v>2.88971697415756</v>
      </c>
      <c r="E617" s="3" t="n">
        <f aca="false">LOOKUP(C617,{0,30,60,90},{1,2,3,4})</f>
        <v>2</v>
      </c>
    </row>
    <row r="618" customFormat="false" ht="14.4" hidden="false" customHeight="false" outlineLevel="0" collapsed="false">
      <c r="A618" s="3" t="s">
        <v>15</v>
      </c>
      <c r="B618" s="3" t="n">
        <v>1978</v>
      </c>
      <c r="C618" s="4" t="n">
        <v>46.6471860347054</v>
      </c>
      <c r="D618" s="4" t="n">
        <v>3.72813052278829</v>
      </c>
      <c r="E618" s="3" t="n">
        <f aca="false">LOOKUP(C618,{0,30,60,90},{1,2,3,4})</f>
        <v>2</v>
      </c>
    </row>
    <row r="619" customFormat="false" ht="14.4" hidden="false" customHeight="false" outlineLevel="0" collapsed="false">
      <c r="A619" s="3" t="s">
        <v>15</v>
      </c>
      <c r="B619" s="3" t="n">
        <v>1979</v>
      </c>
      <c r="C619" s="4" t="n">
        <v>45.7606465691847</v>
      </c>
      <c r="D619" s="4" t="n">
        <v>5.67285782925124</v>
      </c>
      <c r="E619" s="3" t="n">
        <f aca="false">LOOKUP(C619,{0,30,60,90},{1,2,3,4})</f>
        <v>2</v>
      </c>
    </row>
    <row r="620" customFormat="false" ht="14.4" hidden="false" customHeight="false" outlineLevel="0" collapsed="false">
      <c r="A620" s="3" t="s">
        <v>15</v>
      </c>
      <c r="B620" s="3" t="n">
        <v>1980</v>
      </c>
      <c r="C620" s="4" t="n">
        <v>45.6256048450036</v>
      </c>
      <c r="D620" s="4" t="n">
        <v>-1.414</v>
      </c>
      <c r="E620" s="3" t="n">
        <f aca="false">LOOKUP(C620,{0,30,60,90},{1,2,3,4})</f>
        <v>2</v>
      </c>
    </row>
    <row r="621" customFormat="false" ht="14.4" hidden="false" customHeight="false" outlineLevel="0" collapsed="false">
      <c r="A621" s="3" t="s">
        <v>15</v>
      </c>
      <c r="B621" s="3" t="n">
        <v>1981</v>
      </c>
      <c r="C621" s="4" t="n">
        <v>52.8589272083825</v>
      </c>
      <c r="D621" s="4" t="n">
        <v>0.781</v>
      </c>
      <c r="E621" s="3" t="n">
        <f aca="false">LOOKUP(C621,{0,30,60,90},{1,2,3,4})</f>
        <v>2</v>
      </c>
    </row>
    <row r="622" customFormat="false" ht="14.4" hidden="false" customHeight="false" outlineLevel="0" collapsed="false">
      <c r="A622" s="3" t="s">
        <v>15</v>
      </c>
      <c r="B622" s="3" t="n">
        <v>1982</v>
      </c>
      <c r="C622" s="4" t="n">
        <v>58.4786750426646</v>
      </c>
      <c r="D622" s="4" t="n">
        <v>0.668</v>
      </c>
      <c r="E622" s="3" t="n">
        <f aca="false">LOOKUP(C622,{0,30,60,90},{1,2,3,4})</f>
        <v>2</v>
      </c>
    </row>
    <row r="623" customFormat="false" ht="14.4" hidden="false" customHeight="false" outlineLevel="0" collapsed="false">
      <c r="A623" s="3" t="s">
        <v>15</v>
      </c>
      <c r="B623" s="3" t="n">
        <v>1983</v>
      </c>
      <c r="C623" s="4" t="n">
        <v>64.3068582425684</v>
      </c>
      <c r="D623" s="4" t="n">
        <v>0.913</v>
      </c>
      <c r="E623" s="3" t="n">
        <f aca="false">LOOKUP(C623,{0,30,60,90},{1,2,3,4})</f>
        <v>3</v>
      </c>
    </row>
    <row r="624" customFormat="false" ht="14.4" hidden="false" customHeight="false" outlineLevel="0" collapsed="false">
      <c r="A624" s="3" t="s">
        <v>15</v>
      </c>
      <c r="B624" s="3" t="n">
        <v>1984</v>
      </c>
      <c r="C624" s="4" t="n">
        <v>66.4556456169265</v>
      </c>
      <c r="D624" s="4" t="n">
        <v>3.226</v>
      </c>
      <c r="E624" s="3" t="n">
        <f aca="false">LOOKUP(C624,{0,30,60,90},{1,2,3,4})</f>
        <v>3</v>
      </c>
    </row>
    <row r="625" customFormat="false" ht="14.4" hidden="false" customHeight="false" outlineLevel="0" collapsed="false">
      <c r="A625" s="3" t="s">
        <v>15</v>
      </c>
      <c r="B625" s="3" t="n">
        <v>1985</v>
      </c>
      <c r="C625" s="4" t="n">
        <v>61.9725457141383</v>
      </c>
      <c r="D625" s="4" t="n">
        <v>2.798</v>
      </c>
      <c r="E625" s="3" t="n">
        <f aca="false">LOOKUP(C625,{0,30,60,90},{1,2,3,4})</f>
        <v>3</v>
      </c>
    </row>
    <row r="626" customFormat="false" ht="14.4" hidden="false" customHeight="false" outlineLevel="0" collapsed="false">
      <c r="A626" s="3" t="s">
        <v>15</v>
      </c>
      <c r="B626" s="3" t="n">
        <v>1986</v>
      </c>
      <c r="C626" s="4" t="n">
        <v>67.1018992978973</v>
      </c>
      <c r="D626" s="4" t="n">
        <v>2.86</v>
      </c>
      <c r="E626" s="3" t="n">
        <f aca="false">LOOKUP(C626,{0,30,60,90},{1,2,3,4})</f>
        <v>3</v>
      </c>
    </row>
    <row r="627" customFormat="false" ht="14.4" hidden="false" customHeight="false" outlineLevel="0" collapsed="false">
      <c r="A627" s="3" t="s">
        <v>15</v>
      </c>
      <c r="B627" s="3" t="n">
        <v>1987</v>
      </c>
      <c r="C627" s="4" t="n">
        <v>70.8155818410231</v>
      </c>
      <c r="D627" s="4" t="n">
        <v>3.192</v>
      </c>
      <c r="E627" s="3" t="n">
        <f aca="false">LOOKUP(C627,{0,30,60,90},{1,2,3,4})</f>
        <v>3</v>
      </c>
    </row>
    <row r="628" customFormat="false" ht="14.4" hidden="false" customHeight="false" outlineLevel="0" collapsed="false">
      <c r="A628" s="3" t="s">
        <v>15</v>
      </c>
      <c r="B628" s="3" t="n">
        <v>1988</v>
      </c>
      <c r="C628" s="4" t="n">
        <v>73.7074960652978</v>
      </c>
      <c r="D628" s="4" t="n">
        <v>4.194</v>
      </c>
      <c r="E628" s="3" t="n">
        <f aca="false">LOOKUP(C628,{0,30,60,90},{1,2,3,4})</f>
        <v>3</v>
      </c>
    </row>
    <row r="629" customFormat="false" ht="14.4" hidden="false" customHeight="false" outlineLevel="0" collapsed="false">
      <c r="A629" s="3" t="s">
        <v>15</v>
      </c>
      <c r="B629" s="3" t="n">
        <v>1989</v>
      </c>
      <c r="C629" s="4" t="n">
        <v>76.6745765827491</v>
      </c>
      <c r="D629" s="4" t="n">
        <v>3.388</v>
      </c>
      <c r="E629" s="3" t="n">
        <f aca="false">LOOKUP(C629,{0,30,60,90},{1,2,3,4})</f>
        <v>3</v>
      </c>
    </row>
    <row r="630" customFormat="false" ht="14.4" hidden="false" customHeight="false" outlineLevel="0" collapsed="false">
      <c r="A630" s="3" t="s">
        <v>15</v>
      </c>
      <c r="B630" s="3" t="n">
        <v>1990</v>
      </c>
      <c r="C630" s="4" t="n">
        <v>78.9842750391799</v>
      </c>
      <c r="D630" s="4" t="n">
        <v>2.053</v>
      </c>
      <c r="E630" s="3" t="n">
        <f aca="false">LOOKUP(C630,{0,30,60,90},{1,2,3,4})</f>
        <v>3</v>
      </c>
    </row>
    <row r="631" customFormat="false" ht="14.4" hidden="false" customHeight="false" outlineLevel="0" collapsed="false">
      <c r="A631" s="3" t="s">
        <v>15</v>
      </c>
      <c r="B631" s="3" t="n">
        <v>1991</v>
      </c>
      <c r="C631" s="4" t="n">
        <v>81.9491201888037</v>
      </c>
      <c r="D631" s="4" t="n">
        <v>1.534</v>
      </c>
      <c r="E631" s="3" t="n">
        <f aca="false">LOOKUP(C631,{0,30,60,90},{1,2,3,4})</f>
        <v>3</v>
      </c>
    </row>
    <row r="632" customFormat="false" ht="14.4" hidden="false" customHeight="false" outlineLevel="0" collapsed="false">
      <c r="A632" s="3" t="s">
        <v>15</v>
      </c>
      <c r="B632" s="3" t="n">
        <v>1992</v>
      </c>
      <c r="C632" s="4" t="n">
        <v>85.4432635479032</v>
      </c>
      <c r="D632" s="4" t="n">
        <v>0.773</v>
      </c>
      <c r="E632" s="3" t="n">
        <f aca="false">LOOKUP(C632,{0,30,60,90},{1,2,3,4})</f>
        <v>3</v>
      </c>
    </row>
    <row r="633" customFormat="false" ht="14.4" hidden="false" customHeight="false" outlineLevel="0" collapsed="false">
      <c r="A633" s="3" t="s">
        <v>15</v>
      </c>
      <c r="B633" s="3" t="n">
        <v>1993</v>
      </c>
      <c r="C633" s="4" t="n">
        <v>95.1402305432455</v>
      </c>
      <c r="D633" s="4" t="n">
        <v>-0.888</v>
      </c>
      <c r="E633" s="3" t="n">
        <f aca="false">LOOKUP(C633,{0,30,60,90},{1,2,3,4})</f>
        <v>4</v>
      </c>
    </row>
    <row r="634" customFormat="false" ht="14.4" hidden="false" customHeight="false" outlineLevel="0" collapsed="false">
      <c r="A634" s="3" t="s">
        <v>15</v>
      </c>
      <c r="B634" s="3" t="n">
        <v>1994</v>
      </c>
      <c r="C634" s="4" t="n">
        <v>104.801115635371</v>
      </c>
      <c r="D634" s="4" t="n">
        <v>2.152</v>
      </c>
      <c r="E634" s="3" t="n">
        <f aca="false">LOOKUP(C634,{0,30,60,90},{1,2,3,4})</f>
        <v>4</v>
      </c>
    </row>
    <row r="635" customFormat="false" ht="14.4" hidden="false" customHeight="false" outlineLevel="0" collapsed="false">
      <c r="A635" s="3" t="s">
        <v>15</v>
      </c>
      <c r="B635" s="3" t="n">
        <v>1995</v>
      </c>
      <c r="C635" s="4" t="n">
        <v>104.288665976122</v>
      </c>
      <c r="D635" s="4" t="n">
        <v>2.827</v>
      </c>
      <c r="E635" s="3" t="n">
        <f aca="false">LOOKUP(C635,{0,30,60,90},{1,2,3,4})</f>
        <v>4</v>
      </c>
    </row>
    <row r="636" customFormat="false" ht="14.4" hidden="false" customHeight="false" outlineLevel="0" collapsed="false">
      <c r="A636" s="3" t="s">
        <v>15</v>
      </c>
      <c r="B636" s="3" t="n">
        <v>1996</v>
      </c>
      <c r="C636" s="4" t="n">
        <v>103.77586721411</v>
      </c>
      <c r="D636" s="4" t="n">
        <v>1.095</v>
      </c>
      <c r="E636" s="3" t="n">
        <f aca="false">LOOKUP(C636,{0,30,60,90},{1,2,3,4})</f>
        <v>4</v>
      </c>
    </row>
    <row r="637" customFormat="false" ht="14.4" hidden="false" customHeight="false" outlineLevel="0" collapsed="false">
      <c r="A637" s="3" t="s">
        <v>15</v>
      </c>
      <c r="B637" s="3" t="n">
        <v>1997</v>
      </c>
      <c r="C637" s="4" t="n">
        <v>101.150834687546</v>
      </c>
      <c r="D637" s="4" t="n">
        <v>1.872</v>
      </c>
      <c r="E637" s="3" t="n">
        <f aca="false">LOOKUP(C637,{0,30,60,90},{1,2,3,4})</f>
        <v>4</v>
      </c>
    </row>
    <row r="638" customFormat="false" ht="14.4" hidden="false" customHeight="false" outlineLevel="0" collapsed="false">
      <c r="A638" s="3" t="s">
        <v>15</v>
      </c>
      <c r="B638" s="3" t="n">
        <v>1998</v>
      </c>
      <c r="C638" s="4" t="n">
        <v>99.743655266732</v>
      </c>
      <c r="D638" s="4" t="n">
        <v>1.401</v>
      </c>
      <c r="E638" s="3" t="n">
        <f aca="false">LOOKUP(C638,{0,30,60,90},{1,2,3,4})</f>
        <v>4</v>
      </c>
    </row>
    <row r="639" customFormat="false" ht="14.4" hidden="false" customHeight="false" outlineLevel="0" collapsed="false">
      <c r="A639" s="3" t="s">
        <v>15</v>
      </c>
      <c r="B639" s="3" t="n">
        <v>1999</v>
      </c>
      <c r="C639" s="4" t="n">
        <v>97.8009741901711</v>
      </c>
      <c r="D639" s="4" t="n">
        <v>1.464</v>
      </c>
      <c r="E639" s="3" t="n">
        <f aca="false">LOOKUP(C639,{0,30,60,90},{1,2,3,4})</f>
        <v>4</v>
      </c>
    </row>
    <row r="640" customFormat="false" ht="14.4" hidden="false" customHeight="false" outlineLevel="0" collapsed="false">
      <c r="A640" s="3" t="s">
        <v>15</v>
      </c>
      <c r="B640" s="3" t="n">
        <v>2000</v>
      </c>
      <c r="C640" s="4" t="n">
        <v>95.117122563095</v>
      </c>
      <c r="D640" s="4" t="n">
        <v>3.693</v>
      </c>
      <c r="E640" s="3" t="n">
        <f aca="false">LOOKUP(C640,{0,30,60,90},{1,2,3,4})</f>
        <v>4</v>
      </c>
    </row>
    <row r="641" customFormat="false" ht="14.4" hidden="false" customHeight="false" outlineLevel="0" collapsed="false">
      <c r="A641" s="3" t="s">
        <v>15</v>
      </c>
      <c r="B641" s="3" t="n">
        <v>2001</v>
      </c>
      <c r="C641" s="4" t="n">
        <v>91.7101669803388</v>
      </c>
      <c r="D641" s="4" t="n">
        <v>1.818</v>
      </c>
      <c r="E641" s="3" t="n">
        <f aca="false">LOOKUP(C641,{0,30,60,90},{1,2,3,4})</f>
        <v>4</v>
      </c>
    </row>
    <row r="642" customFormat="false" ht="14.4" hidden="false" customHeight="false" outlineLevel="0" collapsed="false">
      <c r="A642" s="3" t="s">
        <v>15</v>
      </c>
      <c r="B642" s="3" t="n">
        <v>2002</v>
      </c>
      <c r="C642" s="4" t="n">
        <v>88.2419338650278</v>
      </c>
      <c r="D642" s="4" t="n">
        <v>0.454</v>
      </c>
      <c r="E642" s="3" t="n">
        <f aca="false">LOOKUP(C642,{0,30,60,90},{1,2,3,4})</f>
        <v>3</v>
      </c>
    </row>
    <row r="643" customFormat="false" ht="14.4" hidden="false" customHeight="false" outlineLevel="0" collapsed="false">
      <c r="A643" s="3" t="s">
        <v>15</v>
      </c>
      <c r="B643" s="3" t="n">
        <v>2003</v>
      </c>
      <c r="C643" s="4" t="n">
        <v>86.6571086232074</v>
      </c>
      <c r="D643" s="4" t="n">
        <v>-0.017</v>
      </c>
      <c r="E643" s="3" t="n">
        <f aca="false">LOOKUP(C643,{0,30,60,90},{1,2,3,4})</f>
        <v>3</v>
      </c>
    </row>
    <row r="644" customFormat="false" ht="14.4" hidden="false" customHeight="false" outlineLevel="0" collapsed="false">
      <c r="A644" s="3" t="s">
        <v>15</v>
      </c>
      <c r="B644" s="3" t="n">
        <v>2004</v>
      </c>
      <c r="C644" s="4" t="n">
        <v>85.1037347380222</v>
      </c>
      <c r="D644" s="4" t="n">
        <v>1.532</v>
      </c>
      <c r="E644" s="3" t="n">
        <f aca="false">LOOKUP(C644,{0,30,60,90},{1,2,3,4})</f>
        <v>3</v>
      </c>
    </row>
    <row r="645" customFormat="false" ht="14.4" hidden="false" customHeight="false" outlineLevel="0" collapsed="false">
      <c r="A645" s="3" t="s">
        <v>15</v>
      </c>
      <c r="B645" s="3" t="n">
        <v>2005</v>
      </c>
      <c r="C645" s="4" t="n">
        <v>84.8582372611019</v>
      </c>
      <c r="D645" s="4" t="n">
        <v>0.656</v>
      </c>
      <c r="E645" s="3" t="n">
        <f aca="false">LOOKUP(C645,{0,30,60,90},{1,2,3,4})</f>
        <v>3</v>
      </c>
    </row>
    <row r="646" customFormat="false" ht="14.4" hidden="false" customHeight="false" outlineLevel="0" collapsed="false">
      <c r="A646" s="3" t="s">
        <v>15</v>
      </c>
      <c r="B646" s="3" t="n">
        <v>2006</v>
      </c>
      <c r="C646" s="4" t="n">
        <v>84.621177745762</v>
      </c>
      <c r="D646" s="4" t="n">
        <v>2.036</v>
      </c>
      <c r="E646" s="3" t="n">
        <f aca="false">LOOKUP(C646,{0,30,60,90},{1,2,3,4})</f>
        <v>3</v>
      </c>
    </row>
    <row r="647" customFormat="false" ht="14.4" hidden="false" customHeight="false" outlineLevel="0" collapsed="false">
      <c r="A647" s="3" t="s">
        <v>15</v>
      </c>
      <c r="B647" s="3" t="n">
        <v>2007</v>
      </c>
      <c r="C647" s="4" t="n">
        <v>83.4073997359087</v>
      </c>
      <c r="D647" s="4" t="n">
        <v>1.564</v>
      </c>
      <c r="E647" s="3" t="n">
        <f aca="false">LOOKUP(C647,{0,30,60,90},{1,2,3,4})</f>
        <v>3</v>
      </c>
    </row>
    <row r="648" customFormat="false" ht="14.4" hidden="false" customHeight="false" outlineLevel="0" collapsed="false">
      <c r="A648" s="3" t="s">
        <v>15</v>
      </c>
      <c r="B648" s="3" t="n">
        <v>2008</v>
      </c>
      <c r="C648" s="4" t="n">
        <v>86.2595723299242</v>
      </c>
      <c r="D648" s="4" t="n">
        <v>-1.04</v>
      </c>
      <c r="E648" s="3" t="n">
        <f aca="false">LOOKUP(C648,{0,30,60,90},{1,2,3,4})</f>
        <v>3</v>
      </c>
    </row>
    <row r="649" customFormat="false" ht="14.4" hidden="false" customHeight="false" outlineLevel="0" collapsed="false">
      <c r="A649" s="3" t="s">
        <v>15</v>
      </c>
      <c r="B649" s="3" t="n">
        <v>2009</v>
      </c>
      <c r="C649" s="4" t="n">
        <v>97.135118206495</v>
      </c>
      <c r="D649" s="4" t="n">
        <v>-5.145</v>
      </c>
      <c r="E649" s="3" t="n">
        <f aca="false">LOOKUP(C649,{0,30,60,90},{1,2,3,4})</f>
        <v>4</v>
      </c>
    </row>
    <row r="650" customFormat="false" ht="14.4" hidden="false" customHeight="false" outlineLevel="0" collapsed="false">
      <c r="A650" s="3" t="s">
        <v>16</v>
      </c>
      <c r="B650" s="3" t="n">
        <v>1956</v>
      </c>
      <c r="C650" s="4" t="n">
        <v>10.6158752732907</v>
      </c>
      <c r="D650" s="4" t="n">
        <v>6.20152665914178</v>
      </c>
      <c r="E650" s="3" t="n">
        <f aca="false">LOOKUP(C650,{0,30,60,90},{1,2,3,4})</f>
        <v>1</v>
      </c>
    </row>
    <row r="651" customFormat="false" ht="14.4" hidden="false" customHeight="false" outlineLevel="0" collapsed="false">
      <c r="A651" s="3" t="s">
        <v>16</v>
      </c>
      <c r="B651" s="3" t="n">
        <v>1957</v>
      </c>
      <c r="C651" s="4" t="n">
        <v>8.93583710157207</v>
      </c>
      <c r="D651" s="4" t="n">
        <v>7.32824619996182</v>
      </c>
      <c r="E651" s="3" t="n">
        <f aca="false">LOOKUP(C651,{0,30,60,90},{1,2,3,4})</f>
        <v>1</v>
      </c>
    </row>
    <row r="652" customFormat="false" ht="14.4" hidden="false" customHeight="false" outlineLevel="0" collapsed="false">
      <c r="A652" s="3" t="s">
        <v>16</v>
      </c>
      <c r="B652" s="3" t="n">
        <v>1958</v>
      </c>
      <c r="C652" s="4" t="n">
        <v>9.32083582503488</v>
      </c>
      <c r="D652" s="4" t="n">
        <v>6.39535957113628</v>
      </c>
      <c r="E652" s="3" t="n">
        <f aca="false">LOOKUP(C652,{0,30,60,90},{1,2,3,4})</f>
        <v>1</v>
      </c>
    </row>
    <row r="653" customFormat="false" ht="14.4" hidden="false" customHeight="false" outlineLevel="0" collapsed="false">
      <c r="A653" s="3" t="s">
        <v>16</v>
      </c>
      <c r="B653" s="3" t="n">
        <v>1959</v>
      </c>
      <c r="C653" s="4" t="n">
        <v>9.49918500716436</v>
      </c>
      <c r="D653" s="4" t="n">
        <v>8.3429692811767</v>
      </c>
      <c r="E653" s="3" t="n">
        <f aca="false">LOOKUP(C653,{0,30,60,90},{1,2,3,4})</f>
        <v>1</v>
      </c>
    </row>
    <row r="654" customFormat="false" ht="14.4" hidden="false" customHeight="false" outlineLevel="0" collapsed="false">
      <c r="A654" s="3" t="s">
        <v>16</v>
      </c>
      <c r="B654" s="3" t="n">
        <v>1960</v>
      </c>
      <c r="C654" s="4" t="n">
        <v>8.37169341086966</v>
      </c>
      <c r="D654" s="4" t="n">
        <v>11.2621178279494</v>
      </c>
      <c r="E654" s="3" t="n">
        <f aca="false">LOOKUP(C654,{0,30,60,90},{1,2,3,4})</f>
        <v>1</v>
      </c>
    </row>
    <row r="655" customFormat="false" ht="14.4" hidden="false" customHeight="false" outlineLevel="0" collapsed="false">
      <c r="A655" s="3" t="s">
        <v>16</v>
      </c>
      <c r="B655" s="3" t="n">
        <v>1961</v>
      </c>
      <c r="C655" s="4" t="n">
        <v>6.32454684146562</v>
      </c>
      <c r="D655" s="4" t="n">
        <v>9.99769677522357</v>
      </c>
      <c r="E655" s="3" t="n">
        <f aca="false">LOOKUP(C655,{0,30,60,90},{1,2,3,4})</f>
        <v>1</v>
      </c>
    </row>
    <row r="656" customFormat="false" ht="14.4" hidden="false" customHeight="false" outlineLevel="0" collapsed="false">
      <c r="A656" s="3" t="s">
        <v>16</v>
      </c>
      <c r="B656" s="3" t="n">
        <v>1962</v>
      </c>
      <c r="C656" s="4" t="n">
        <v>5.83640572946811</v>
      </c>
      <c r="D656" s="4" t="n">
        <v>6.71625365983657</v>
      </c>
      <c r="E656" s="3" t="n">
        <f aca="false">LOOKUP(C656,{0,30,60,90},{1,2,3,4})</f>
        <v>1</v>
      </c>
    </row>
    <row r="657" customFormat="false" ht="14.4" hidden="false" customHeight="false" outlineLevel="0" collapsed="false">
      <c r="A657" s="3" t="s">
        <v>16</v>
      </c>
      <c r="B657" s="3" t="n">
        <v>1963</v>
      </c>
      <c r="C657" s="4" t="n">
        <v>4.71690186834016</v>
      </c>
      <c r="D657" s="4" t="n">
        <v>7.71374677256085</v>
      </c>
      <c r="E657" s="3" t="n">
        <f aca="false">LOOKUP(C657,{0,30,60,90},{1,2,3,4})</f>
        <v>1</v>
      </c>
    </row>
    <row r="658" customFormat="false" ht="14.4" hidden="false" customHeight="false" outlineLevel="0" collapsed="false">
      <c r="A658" s="3" t="s">
        <v>16</v>
      </c>
      <c r="B658" s="3" t="n">
        <v>1964</v>
      </c>
      <c r="C658" s="4" t="n">
        <v>4.56720591172359</v>
      </c>
      <c r="D658" s="4" t="n">
        <v>9.23443470628904</v>
      </c>
      <c r="E658" s="3" t="n">
        <f aca="false">LOOKUP(C658,{0,30,60,90},{1,2,3,4})</f>
        <v>1</v>
      </c>
    </row>
    <row r="659" customFormat="false" ht="14.4" hidden="false" customHeight="false" outlineLevel="0" collapsed="false">
      <c r="A659" s="3" t="s">
        <v>16</v>
      </c>
      <c r="B659" s="3" t="n">
        <v>1965</v>
      </c>
      <c r="C659" s="4" t="n">
        <v>5.37504716120002</v>
      </c>
      <c r="D659" s="4" t="n">
        <v>5.12189575615163</v>
      </c>
      <c r="E659" s="3" t="n">
        <f aca="false">LOOKUP(C659,{0,30,60,90},{1,2,3,4})</f>
        <v>1</v>
      </c>
    </row>
    <row r="660" customFormat="false" ht="14.4" hidden="false" customHeight="false" outlineLevel="0" collapsed="false">
      <c r="A660" s="3" t="s">
        <v>16</v>
      </c>
      <c r="B660" s="3" t="n">
        <v>1966</v>
      </c>
      <c r="C660" s="4" t="n">
        <v>6.97478124181294</v>
      </c>
      <c r="D660" s="4" t="n">
        <v>9.70177571752924</v>
      </c>
      <c r="E660" s="3" t="n">
        <f aca="false">LOOKUP(C660,{0,30,60,90},{1,2,3,4})</f>
        <v>1</v>
      </c>
    </row>
    <row r="661" customFormat="false" ht="14.4" hidden="false" customHeight="false" outlineLevel="0" collapsed="false">
      <c r="A661" s="3" t="s">
        <v>16</v>
      </c>
      <c r="B661" s="3" t="n">
        <v>1967</v>
      </c>
      <c r="C661" s="4" t="n">
        <v>8.53647287644896</v>
      </c>
      <c r="D661" s="4" t="n">
        <v>10.4644217220371</v>
      </c>
      <c r="E661" s="3" t="n">
        <f aca="false">LOOKUP(C661,{0,30,60,90},{1,2,3,4})</f>
        <v>1</v>
      </c>
    </row>
    <row r="662" customFormat="false" ht="14.4" hidden="false" customHeight="false" outlineLevel="0" collapsed="false">
      <c r="A662" s="3" t="s">
        <v>16</v>
      </c>
      <c r="B662" s="3" t="n">
        <v>1968</v>
      </c>
      <c r="C662" s="4" t="n">
        <v>9.0341539106256</v>
      </c>
      <c r="D662" s="4" t="n">
        <v>10.5278072813931</v>
      </c>
      <c r="E662" s="3" t="n">
        <f aca="false">LOOKUP(C662,{0,30,60,90},{1,2,3,4})</f>
        <v>1</v>
      </c>
    </row>
    <row r="663" customFormat="false" ht="14.4" hidden="false" customHeight="false" outlineLevel="0" collapsed="false">
      <c r="A663" s="3" t="s">
        <v>16</v>
      </c>
      <c r="B663" s="3" t="n">
        <v>1969</v>
      </c>
      <c r="C663" s="4" t="n">
        <v>8.80517251630673</v>
      </c>
      <c r="D663" s="4" t="n">
        <v>11.7832236773483</v>
      </c>
      <c r="E663" s="3" t="n">
        <f aca="false">LOOKUP(C663,{0,30,60,90},{1,2,3,4})</f>
        <v>1</v>
      </c>
    </row>
    <row r="664" customFormat="false" ht="14.4" hidden="false" customHeight="false" outlineLevel="0" collapsed="false">
      <c r="A664" s="3" t="s">
        <v>16</v>
      </c>
      <c r="B664" s="3" t="n">
        <v>1970</v>
      </c>
      <c r="C664" s="4" t="n">
        <v>8.48913421383082</v>
      </c>
      <c r="D664" s="4" t="n">
        <v>10.133699674495</v>
      </c>
      <c r="E664" s="3" t="n">
        <f aca="false">LOOKUP(C664,{0,30,60,90},{1,2,3,4})</f>
        <v>1</v>
      </c>
    </row>
    <row r="665" customFormat="false" ht="14.4" hidden="false" customHeight="false" outlineLevel="0" collapsed="false">
      <c r="A665" s="3" t="s">
        <v>16</v>
      </c>
      <c r="B665" s="3" t="n">
        <v>1971</v>
      </c>
      <c r="C665" s="4" t="n">
        <v>9.42441695486938</v>
      </c>
      <c r="D665" s="4" t="n">
        <v>4.73127613158759</v>
      </c>
      <c r="E665" s="3" t="n">
        <f aca="false">LOOKUP(C665,{0,30,60,90},{1,2,3,4})</f>
        <v>1</v>
      </c>
    </row>
    <row r="666" customFormat="false" ht="14.4" hidden="false" customHeight="false" outlineLevel="0" collapsed="false">
      <c r="A666" s="3" t="s">
        <v>16</v>
      </c>
      <c r="B666" s="3" t="n">
        <v>1972</v>
      </c>
      <c r="C666" s="4" t="n">
        <v>12.6677493441161</v>
      </c>
      <c r="D666" s="4" t="n">
        <v>8.59311513210601</v>
      </c>
      <c r="E666" s="3" t="n">
        <f aca="false">LOOKUP(C666,{0,30,60,90},{1,2,3,4})</f>
        <v>1</v>
      </c>
    </row>
    <row r="667" customFormat="false" ht="14.4" hidden="false" customHeight="false" outlineLevel="0" collapsed="false">
      <c r="A667" s="3" t="s">
        <v>16</v>
      </c>
      <c r="B667" s="3" t="n">
        <v>1973</v>
      </c>
      <c r="C667" s="4" t="n">
        <v>11.6930896549272</v>
      </c>
      <c r="D667" s="4" t="n">
        <v>8.19770618986535</v>
      </c>
      <c r="E667" s="3" t="n">
        <f aca="false">LOOKUP(C667,{0,30,60,90},{1,2,3,4})</f>
        <v>1</v>
      </c>
    </row>
    <row r="668" customFormat="false" ht="14.4" hidden="false" customHeight="false" outlineLevel="0" collapsed="false">
      <c r="A668" s="3" t="s">
        <v>16</v>
      </c>
      <c r="B668" s="3" t="n">
        <v>1974</v>
      </c>
      <c r="C668" s="4" t="n">
        <v>11.7021416227168</v>
      </c>
      <c r="D668" s="4" t="n">
        <v>-1.59305581714351</v>
      </c>
      <c r="E668" s="3" t="n">
        <f aca="false">LOOKUP(C668,{0,30,60,90},{1,2,3,4})</f>
        <v>1</v>
      </c>
    </row>
    <row r="669" customFormat="false" ht="14.4" hidden="false" customHeight="false" outlineLevel="0" collapsed="false">
      <c r="A669" s="3" t="s">
        <v>16</v>
      </c>
      <c r="B669" s="3" t="n">
        <v>1975</v>
      </c>
      <c r="C669" s="4" t="n">
        <v>15.3682114517249</v>
      </c>
      <c r="D669" s="4" t="n">
        <v>2.83806811128742</v>
      </c>
      <c r="E669" s="3" t="n">
        <f aca="false">LOOKUP(C669,{0,30,60,90},{1,2,3,4})</f>
        <v>1</v>
      </c>
    </row>
    <row r="670" customFormat="false" ht="14.4" hidden="false" customHeight="false" outlineLevel="0" collapsed="false">
      <c r="A670" s="3" t="s">
        <v>16</v>
      </c>
      <c r="B670" s="3" t="n">
        <v>1976</v>
      </c>
      <c r="C670" s="4" t="n">
        <v>19.6177976022525</v>
      </c>
      <c r="D670" s="4" t="n">
        <v>4.00023176008617</v>
      </c>
      <c r="E670" s="3" t="n">
        <f aca="false">LOOKUP(C670,{0,30,60,90},{1,2,3,4})</f>
        <v>1</v>
      </c>
    </row>
    <row r="671" customFormat="false" ht="14.4" hidden="false" customHeight="false" outlineLevel="0" collapsed="false">
      <c r="A671" s="3" t="s">
        <v>16</v>
      </c>
      <c r="B671" s="3" t="n">
        <v>1977</v>
      </c>
      <c r="C671" s="4" t="n">
        <v>24.834265334928</v>
      </c>
      <c r="D671" s="4" t="n">
        <v>3.58950464093135</v>
      </c>
      <c r="E671" s="3" t="n">
        <f aca="false">LOOKUP(C671,{0,30,60,90},{1,2,3,4})</f>
        <v>1</v>
      </c>
    </row>
    <row r="672" customFormat="false" ht="14.4" hidden="false" customHeight="false" outlineLevel="0" collapsed="false">
      <c r="A672" s="3" t="s">
        <v>16</v>
      </c>
      <c r="B672" s="3" t="n">
        <v>1978</v>
      </c>
      <c r="C672" s="4" t="n">
        <v>30.4983640241874</v>
      </c>
      <c r="D672" s="4" t="n">
        <v>4.22294654498043</v>
      </c>
      <c r="E672" s="3" t="n">
        <f aca="false">LOOKUP(C672,{0,30,60,90},{1,2,3,4})</f>
        <v>2</v>
      </c>
    </row>
    <row r="673" customFormat="false" ht="14.4" hidden="false" customHeight="false" outlineLevel="0" collapsed="false">
      <c r="A673" s="3" t="s">
        <v>16</v>
      </c>
      <c r="B673" s="3" t="n">
        <v>1979</v>
      </c>
      <c r="C673" s="4" t="n">
        <v>35.0056430463965</v>
      </c>
      <c r="D673" s="4" t="n">
        <v>6.8046807565769</v>
      </c>
      <c r="E673" s="3" t="n">
        <f aca="false">LOOKUP(C673,{0,30,60,90},{1,2,3,4})</f>
        <v>2</v>
      </c>
    </row>
    <row r="674" customFormat="false" ht="14.4" hidden="false" customHeight="false" outlineLevel="0" collapsed="false">
      <c r="A674" s="3" t="s">
        <v>16</v>
      </c>
      <c r="B674" s="3" t="n">
        <v>1980</v>
      </c>
      <c r="C674" s="4" t="n">
        <v>39.0617707155631</v>
      </c>
      <c r="D674" s="4" t="n">
        <v>4.62659880715124</v>
      </c>
      <c r="E674" s="3" t="n">
        <f aca="false">LOOKUP(C674,{0,30,60,90},{1,2,3,4})</f>
        <v>2</v>
      </c>
    </row>
    <row r="675" customFormat="false" ht="14.4" hidden="false" customHeight="false" outlineLevel="0" collapsed="false">
      <c r="A675" s="3" t="s">
        <v>16</v>
      </c>
      <c r="B675" s="3" t="n">
        <v>1981</v>
      </c>
      <c r="C675" s="4" t="n">
        <v>40.9274460977366</v>
      </c>
      <c r="D675" s="4" t="n">
        <v>4.17684395604396</v>
      </c>
      <c r="E675" s="3" t="n">
        <f aca="false">LOOKUP(C675,{0,30,60,90},{1,2,3,4})</f>
        <v>2</v>
      </c>
    </row>
    <row r="676" customFormat="false" ht="14.4" hidden="false" customHeight="false" outlineLevel="0" collapsed="false">
      <c r="A676" s="3" t="s">
        <v>16</v>
      </c>
      <c r="B676" s="3" t="n">
        <v>1982</v>
      </c>
      <c r="C676" s="4" t="n">
        <v>44.2762554278416</v>
      </c>
      <c r="D676" s="4" t="n">
        <v>3.37660829649262</v>
      </c>
      <c r="E676" s="3" t="n">
        <f aca="false">LOOKUP(C676,{0,30,60,90},{1,2,3,4})</f>
        <v>2</v>
      </c>
    </row>
    <row r="677" customFormat="false" ht="14.4" hidden="false" customHeight="false" outlineLevel="0" collapsed="false">
      <c r="A677" s="3" t="s">
        <v>16</v>
      </c>
      <c r="B677" s="3" t="n">
        <v>1983</v>
      </c>
      <c r="C677" s="4" t="n">
        <v>48.0581688429471</v>
      </c>
      <c r="D677" s="4" t="n">
        <v>3.0607380356708</v>
      </c>
      <c r="E677" s="3" t="n">
        <f aca="false">LOOKUP(C677,{0,30,60,90},{1,2,3,4})</f>
        <v>2</v>
      </c>
    </row>
    <row r="678" customFormat="false" ht="14.4" hidden="false" customHeight="false" outlineLevel="0" collapsed="false">
      <c r="A678" s="3" t="s">
        <v>16</v>
      </c>
      <c r="B678" s="3" t="n">
        <v>1984</v>
      </c>
      <c r="C678" s="4" t="n">
        <v>49.2488474999918</v>
      </c>
      <c r="D678" s="4" t="n">
        <v>4.46389901590438</v>
      </c>
      <c r="E678" s="3" t="n">
        <f aca="false">LOOKUP(C678,{0,30,60,90},{1,2,3,4})</f>
        <v>2</v>
      </c>
    </row>
    <row r="679" customFormat="false" ht="14.4" hidden="false" customHeight="false" outlineLevel="0" collapsed="false">
      <c r="A679" s="3" t="s">
        <v>16</v>
      </c>
      <c r="B679" s="3" t="n">
        <v>1985</v>
      </c>
      <c r="C679" s="4" t="n">
        <v>50.2071874079167</v>
      </c>
      <c r="D679" s="4" t="n">
        <v>6.33335688872323</v>
      </c>
      <c r="E679" s="3" t="n">
        <f aca="false">LOOKUP(C679,{0,30,60,90},{1,2,3,4})</f>
        <v>2</v>
      </c>
    </row>
    <row r="680" customFormat="false" ht="14.4" hidden="false" customHeight="false" outlineLevel="0" collapsed="false">
      <c r="A680" s="3" t="s">
        <v>16</v>
      </c>
      <c r="B680" s="3" t="n">
        <v>1986</v>
      </c>
      <c r="C680" s="4" t="n">
        <v>54.1692574820794</v>
      </c>
      <c r="D680" s="4" t="n">
        <v>2.83107664083677</v>
      </c>
      <c r="E680" s="3" t="n">
        <f aca="false">LOOKUP(C680,{0,30,60,90},{1,2,3,4})</f>
        <v>2</v>
      </c>
    </row>
    <row r="681" customFormat="false" ht="14.4" hidden="false" customHeight="false" outlineLevel="0" collapsed="false">
      <c r="A681" s="3" t="s">
        <v>16</v>
      </c>
      <c r="B681" s="3" t="n">
        <v>1987</v>
      </c>
      <c r="C681" s="4" t="n">
        <v>55.8154435879349</v>
      </c>
      <c r="D681" s="4" t="n">
        <v>4.10742706379599</v>
      </c>
      <c r="E681" s="3" t="n">
        <f aca="false">LOOKUP(C681,{0,30,60,90},{1,2,3,4})</f>
        <v>2</v>
      </c>
    </row>
    <row r="682" customFormat="false" ht="14.4" hidden="false" customHeight="false" outlineLevel="0" collapsed="false">
      <c r="A682" s="3" t="s">
        <v>16</v>
      </c>
      <c r="B682" s="3" t="n">
        <v>1988</v>
      </c>
      <c r="C682" s="4" t="n">
        <v>54.0401856496296</v>
      </c>
      <c r="D682" s="4" t="n">
        <v>7.14669370734153</v>
      </c>
      <c r="E682" s="3" t="n">
        <f aca="false">LOOKUP(C682,{0,30,60,90},{1,2,3,4})</f>
        <v>2</v>
      </c>
    </row>
    <row r="683" customFormat="false" ht="14.4" hidden="false" customHeight="false" outlineLevel="0" collapsed="false">
      <c r="A683" s="3" t="s">
        <v>16</v>
      </c>
      <c r="B683" s="3" t="n">
        <v>1989</v>
      </c>
      <c r="C683" s="4" t="n">
        <v>50.7890586471746</v>
      </c>
      <c r="D683" s="4" t="n">
        <v>5.37015251893587</v>
      </c>
      <c r="E683" s="3" t="n">
        <f aca="false">LOOKUP(C683,{0,30,60,90},{1,2,3,4})</f>
        <v>2</v>
      </c>
    </row>
    <row r="684" customFormat="false" ht="14.4" hidden="false" customHeight="false" outlineLevel="0" collapsed="false">
      <c r="A684" s="3" t="s">
        <v>16</v>
      </c>
      <c r="B684" s="3" t="n">
        <v>1990</v>
      </c>
      <c r="C684" s="4" t="n">
        <v>49.230105083783</v>
      </c>
      <c r="D684" s="4" t="n">
        <v>5.57239829949512</v>
      </c>
      <c r="E684" s="3" t="n">
        <f aca="false">LOOKUP(C684,{0,30,60,90},{1,2,3,4})</f>
        <v>2</v>
      </c>
    </row>
    <row r="685" customFormat="false" ht="14.4" hidden="false" customHeight="false" outlineLevel="0" collapsed="false">
      <c r="A685" s="3" t="s">
        <v>16</v>
      </c>
      <c r="B685" s="3" t="n">
        <v>1991</v>
      </c>
      <c r="C685" s="4" t="n">
        <v>47.9655471409594</v>
      </c>
      <c r="D685" s="4" t="n">
        <v>3.32434077482637</v>
      </c>
      <c r="E685" s="3" t="n">
        <f aca="false">LOOKUP(C685,{0,30,60,90},{1,2,3,4})</f>
        <v>2</v>
      </c>
    </row>
    <row r="686" customFormat="false" ht="14.4" hidden="false" customHeight="false" outlineLevel="0" collapsed="false">
      <c r="A686" s="3" t="s">
        <v>16</v>
      </c>
      <c r="B686" s="3" t="n">
        <v>1992</v>
      </c>
      <c r="C686" s="4" t="n">
        <v>49.8137325907611</v>
      </c>
      <c r="D686" s="4" t="n">
        <v>0.819029858818543</v>
      </c>
      <c r="E686" s="3" t="n">
        <f aca="false">LOOKUP(C686,{0,30,60,90},{1,2,3,4})</f>
        <v>2</v>
      </c>
    </row>
    <row r="687" customFormat="false" ht="14.4" hidden="false" customHeight="false" outlineLevel="0" collapsed="false">
      <c r="A687" s="3" t="s">
        <v>16</v>
      </c>
      <c r="B687" s="3" t="n">
        <v>1993</v>
      </c>
      <c r="C687" s="4" t="n">
        <v>55.3201551316099</v>
      </c>
      <c r="D687" s="4" t="n">
        <v>0.171062719635451</v>
      </c>
      <c r="E687" s="3" t="n">
        <f aca="false">LOOKUP(C687,{0,30,60,90},{1,2,3,4})</f>
        <v>2</v>
      </c>
    </row>
    <row r="688" customFormat="false" ht="14.4" hidden="false" customHeight="false" outlineLevel="0" collapsed="false">
      <c r="A688" s="3" t="s">
        <v>16</v>
      </c>
      <c r="B688" s="3" t="n">
        <v>1994</v>
      </c>
      <c r="C688" s="4" t="n">
        <v>59.9567980400862</v>
      </c>
      <c r="D688" s="4" t="n">
        <v>0.863578243757668</v>
      </c>
      <c r="E688" s="3" t="n">
        <f aca="false">LOOKUP(C688,{0,30,60,90},{1,2,3,4})</f>
        <v>2</v>
      </c>
    </row>
    <row r="689" customFormat="false" ht="14.4" hidden="false" customHeight="false" outlineLevel="0" collapsed="false">
      <c r="A689" s="3" t="s">
        <v>16</v>
      </c>
      <c r="B689" s="3" t="n">
        <v>1995</v>
      </c>
      <c r="C689" s="4" t="n">
        <v>66.1185036913377</v>
      </c>
      <c r="D689" s="4" t="n">
        <v>1.8816560884261</v>
      </c>
      <c r="E689" s="3" t="n">
        <f aca="false">LOOKUP(C689,{0,30,60,90},{1,2,3,4})</f>
        <v>3</v>
      </c>
    </row>
    <row r="690" customFormat="false" ht="14.4" hidden="false" customHeight="false" outlineLevel="0" collapsed="false">
      <c r="A690" s="3" t="s">
        <v>16</v>
      </c>
      <c r="B690" s="3" t="n">
        <v>1996</v>
      </c>
      <c r="C690" s="4" t="n">
        <v>70.4334254811983</v>
      </c>
      <c r="D690" s="4" t="n">
        <v>2.63728736395086</v>
      </c>
      <c r="E690" s="3" t="n">
        <f aca="false">LOOKUP(C690,{0,30,60,90},{1,2,3,4})</f>
        <v>3</v>
      </c>
    </row>
    <row r="691" customFormat="false" ht="14.4" hidden="false" customHeight="false" outlineLevel="0" collapsed="false">
      <c r="A691" s="3" t="s">
        <v>16</v>
      </c>
      <c r="B691" s="3" t="n">
        <v>1997</v>
      </c>
      <c r="C691" s="4" t="n">
        <v>75.3317328126789</v>
      </c>
      <c r="D691" s="4" t="n">
        <v>1.56356659319179</v>
      </c>
      <c r="E691" s="3" t="n">
        <f aca="false">LOOKUP(C691,{0,30,60,90},{1,2,3,4})</f>
        <v>3</v>
      </c>
    </row>
    <row r="692" customFormat="false" ht="14.4" hidden="false" customHeight="false" outlineLevel="0" collapsed="false">
      <c r="A692" s="3" t="s">
        <v>16</v>
      </c>
      <c r="B692" s="3" t="n">
        <v>1998</v>
      </c>
      <c r="C692" s="4" t="n">
        <v>86.6714998524294</v>
      </c>
      <c r="D692" s="4" t="n">
        <v>-2.04886791034151</v>
      </c>
      <c r="E692" s="3" t="n">
        <f aca="false">LOOKUP(C692,{0,30,60,90},{1,2,3,4})</f>
        <v>3</v>
      </c>
    </row>
    <row r="693" customFormat="false" ht="14.4" hidden="false" customHeight="false" outlineLevel="0" collapsed="false">
      <c r="A693" s="3" t="s">
        <v>16</v>
      </c>
      <c r="B693" s="3" t="n">
        <v>1999</v>
      </c>
      <c r="C693" s="4" t="n">
        <v>98.3403298441208</v>
      </c>
      <c r="D693" s="4" t="n">
        <v>-0.141010782108642</v>
      </c>
      <c r="E693" s="3" t="n">
        <f aca="false">LOOKUP(C693,{0,30,60,90},{1,2,3,4})</f>
        <v>4</v>
      </c>
    </row>
    <row r="694" customFormat="false" ht="14.4" hidden="false" customHeight="false" outlineLevel="0" collapsed="false">
      <c r="A694" s="3" t="s">
        <v>16</v>
      </c>
      <c r="B694" s="3" t="n">
        <v>2000</v>
      </c>
      <c r="C694" s="4" t="n">
        <v>106.480645738484</v>
      </c>
      <c r="D694" s="4" t="n">
        <v>2.86013943123504</v>
      </c>
      <c r="E694" s="3" t="n">
        <f aca="false">LOOKUP(C694,{0,30,60,90},{1,2,3,4})</f>
        <v>4</v>
      </c>
    </row>
    <row r="695" customFormat="false" ht="14.4" hidden="false" customHeight="false" outlineLevel="0" collapsed="false">
      <c r="A695" s="3" t="s">
        <v>16</v>
      </c>
      <c r="B695" s="3" t="n">
        <v>2001</v>
      </c>
      <c r="C695" s="4" t="n">
        <v>122.018805754239</v>
      </c>
      <c r="D695" s="4" t="n">
        <v>0.18438948337951</v>
      </c>
      <c r="E695" s="3" t="n">
        <f aca="false">LOOKUP(C695,{0,30,60,90},{1,2,3,4})</f>
        <v>4</v>
      </c>
    </row>
    <row r="696" customFormat="false" ht="14.4" hidden="false" customHeight="false" outlineLevel="0" collapsed="false">
      <c r="A696" s="3" t="s">
        <v>16</v>
      </c>
      <c r="B696" s="3" t="n">
        <v>2002</v>
      </c>
      <c r="C696" s="4" t="n">
        <v>130.913655681115</v>
      </c>
      <c r="D696" s="4" t="n">
        <v>0.262257029347435</v>
      </c>
      <c r="E696" s="3" t="n">
        <f aca="false">LOOKUP(C696,{0,30,60,90},{1,2,3,4})</f>
        <v>4</v>
      </c>
    </row>
    <row r="697" customFormat="false" ht="14.4" hidden="false" customHeight="false" outlineLevel="0" collapsed="false">
      <c r="A697" s="3" t="s">
        <v>16</v>
      </c>
      <c r="B697" s="3" t="n">
        <v>2003</v>
      </c>
      <c r="C697" s="4" t="n">
        <v>136.677422118158</v>
      </c>
      <c r="D697" s="4" t="n">
        <v>1.4135402737087</v>
      </c>
      <c r="E697" s="3" t="n">
        <f aca="false">LOOKUP(C697,{0,30,60,90},{1,2,3,4})</f>
        <v>4</v>
      </c>
    </row>
    <row r="698" customFormat="false" ht="14.4" hidden="false" customHeight="false" outlineLevel="0" collapsed="false">
      <c r="A698" s="3" t="s">
        <v>16</v>
      </c>
      <c r="B698" s="3" t="n">
        <v>2004</v>
      </c>
      <c r="C698" s="4" t="n">
        <v>150.725325488433</v>
      </c>
      <c r="D698" s="4" t="n">
        <v>2.74426209676633</v>
      </c>
      <c r="E698" s="3" t="n">
        <f aca="false">LOOKUP(C698,{0,30,60,90},{1,2,3,4})</f>
        <v>4</v>
      </c>
    </row>
    <row r="699" customFormat="false" ht="14.4" hidden="false" customHeight="false" outlineLevel="0" collapsed="false">
      <c r="A699" s="3" t="s">
        <v>16</v>
      </c>
      <c r="B699" s="3" t="n">
        <v>2005</v>
      </c>
      <c r="C699" s="4" t="n">
        <v>162.074525545409</v>
      </c>
      <c r="D699" s="4" t="n">
        <v>1.93409253753054</v>
      </c>
      <c r="E699" s="3" t="n">
        <f aca="false">LOOKUP(C699,{0,30,60,90},{1,2,3,4})</f>
        <v>4</v>
      </c>
    </row>
    <row r="700" customFormat="false" ht="14.4" hidden="false" customHeight="false" outlineLevel="0" collapsed="false">
      <c r="A700" s="3" t="s">
        <v>16</v>
      </c>
      <c r="B700" s="3" t="n">
        <v>2006</v>
      </c>
      <c r="C700" s="4" t="n">
        <v>164.036364353079</v>
      </c>
      <c r="D700" s="4" t="n">
        <v>2.0394692472756</v>
      </c>
      <c r="E700" s="3" t="n">
        <f aca="false">LOOKUP(C700,{0,30,60,90},{1,2,3,4})</f>
        <v>4</v>
      </c>
    </row>
    <row r="701" customFormat="false" ht="14.4" hidden="false" customHeight="false" outlineLevel="0" collapsed="false">
      <c r="A701" s="3" t="s">
        <v>16</v>
      </c>
      <c r="B701" s="3" t="n">
        <v>2007</v>
      </c>
      <c r="C701" s="4" t="n">
        <v>162.46546660075</v>
      </c>
      <c r="D701" s="4" t="n">
        <v>2.33731652904197</v>
      </c>
      <c r="E701" s="3" t="n">
        <f aca="false">LOOKUP(C701,{0,30,60,90},{1,2,3,4})</f>
        <v>4</v>
      </c>
    </row>
    <row r="702" customFormat="false" ht="14.4" hidden="false" customHeight="false" outlineLevel="0" collapsed="false">
      <c r="A702" s="3" t="s">
        <v>16</v>
      </c>
      <c r="B702" s="3" t="n">
        <v>2008</v>
      </c>
      <c r="C702" s="4" t="n">
        <v>166.87808329605</v>
      </c>
      <c r="D702" s="4" t="n">
        <v>-0.705249317140966</v>
      </c>
      <c r="E702" s="3" t="n">
        <f aca="false">LOOKUP(C702,{0,30,60,90},{1,2,3,4})</f>
        <v>4</v>
      </c>
    </row>
    <row r="703" customFormat="false" ht="14.4" hidden="false" customHeight="false" outlineLevel="0" collapsed="false">
      <c r="A703" s="3" t="s">
        <v>16</v>
      </c>
      <c r="B703" s="3" t="n">
        <v>2009</v>
      </c>
      <c r="C703" s="4" t="n">
        <v>181.511011155724</v>
      </c>
      <c r="D703" s="4" t="n">
        <v>-5.36936455859048</v>
      </c>
      <c r="E703" s="3" t="n">
        <f aca="false">LOOKUP(C703,{0,30,60,90},{1,2,3,4})</f>
        <v>4</v>
      </c>
    </row>
    <row r="704" customFormat="false" ht="14.4" hidden="false" customHeight="false" outlineLevel="0" collapsed="false">
      <c r="A704" s="3" t="s">
        <v>17</v>
      </c>
      <c r="B704" s="3" t="n">
        <v>1957</v>
      </c>
      <c r="C704" s="4" t="n">
        <v>46.3609805664931</v>
      </c>
      <c r="D704" s="4" t="n">
        <v>2.81186469738164</v>
      </c>
      <c r="E704" s="3" t="n">
        <f aca="false">LOOKUP(C704,{0,30,60,90},{1,2,3,4})</f>
        <v>2</v>
      </c>
    </row>
    <row r="705" customFormat="false" ht="14.4" hidden="false" customHeight="false" outlineLevel="0" collapsed="false">
      <c r="A705" s="3" t="s">
        <v>17</v>
      </c>
      <c r="B705" s="3" t="n">
        <v>1958</v>
      </c>
      <c r="C705" s="4" t="n">
        <v>47.0868910095429</v>
      </c>
      <c r="D705" s="4" t="n">
        <v>-0.296605122096483</v>
      </c>
      <c r="E705" s="3" t="n">
        <f aca="false">LOOKUP(C705,{0,30,60,90},{1,2,3,4})</f>
        <v>2</v>
      </c>
    </row>
    <row r="706" customFormat="false" ht="14.4" hidden="false" customHeight="false" outlineLevel="0" collapsed="false">
      <c r="A706" s="3" t="s">
        <v>17</v>
      </c>
      <c r="B706" s="3" t="n">
        <v>1959</v>
      </c>
      <c r="C706" s="4" t="n">
        <v>44.7822756466914</v>
      </c>
      <c r="D706" s="4" t="n">
        <v>4.88883047992259</v>
      </c>
      <c r="E706" s="3" t="n">
        <f aca="false">LOOKUP(C706,{0,30,60,90},{1,2,3,4})</f>
        <v>2</v>
      </c>
    </row>
    <row r="707" customFormat="false" ht="14.4" hidden="false" customHeight="false" outlineLevel="0" collapsed="false">
      <c r="A707" s="3" t="s">
        <v>17</v>
      </c>
      <c r="B707" s="3" t="n">
        <v>1960</v>
      </c>
      <c r="C707" s="4" t="n">
        <v>41.1218894981021</v>
      </c>
      <c r="D707" s="4" t="n">
        <v>8.41411046438783</v>
      </c>
      <c r="E707" s="3" t="n">
        <f aca="false">LOOKUP(C707,{0,30,60,90},{1,2,3,4})</f>
        <v>2</v>
      </c>
    </row>
    <row r="708" customFormat="false" ht="14.4" hidden="false" customHeight="false" outlineLevel="0" collapsed="false">
      <c r="A708" s="3" t="s">
        <v>17</v>
      </c>
      <c r="B708" s="3" t="n">
        <v>1961</v>
      </c>
      <c r="C708" s="4" t="n">
        <v>38.8891658772498</v>
      </c>
      <c r="D708" s="4" t="n">
        <v>0.288926245009447</v>
      </c>
      <c r="E708" s="3" t="n">
        <f aca="false">LOOKUP(C708,{0,30,60,90},{1,2,3,4})</f>
        <v>2</v>
      </c>
    </row>
    <row r="709" customFormat="false" ht="14.4" hidden="false" customHeight="false" outlineLevel="0" collapsed="false">
      <c r="A709" s="3" t="s">
        <v>17</v>
      </c>
      <c r="B709" s="3" t="n">
        <v>1962</v>
      </c>
      <c r="C709" s="4" t="n">
        <v>35.1851851851852</v>
      </c>
      <c r="D709" s="4" t="n">
        <v>6.84930071761563</v>
      </c>
      <c r="E709" s="3" t="n">
        <f aca="false">LOOKUP(C709,{0,30,60,90},{1,2,3,4})</f>
        <v>2</v>
      </c>
    </row>
    <row r="710" customFormat="false" ht="14.4" hidden="false" customHeight="false" outlineLevel="0" collapsed="false">
      <c r="A710" s="3" t="s">
        <v>17</v>
      </c>
      <c r="B710" s="3" t="n">
        <v>1963</v>
      </c>
      <c r="C710" s="4" t="n">
        <v>34.5932094811019</v>
      </c>
      <c r="D710" s="4" t="n">
        <v>3.6208367240889</v>
      </c>
      <c r="E710" s="3" t="n">
        <f aca="false">LOOKUP(C710,{0,30,60,90},{1,2,3,4})</f>
        <v>2</v>
      </c>
    </row>
    <row r="711" customFormat="false" ht="14.4" hidden="false" customHeight="false" outlineLevel="0" collapsed="false">
      <c r="A711" s="3" t="s">
        <v>17</v>
      </c>
      <c r="B711" s="3" t="n">
        <v>1964</v>
      </c>
      <c r="C711" s="4" t="n">
        <v>29.770548939878</v>
      </c>
      <c r="D711" s="4" t="n">
        <v>8.28870427492761</v>
      </c>
      <c r="E711" s="3" t="n">
        <f aca="false">LOOKUP(C711,{0,30,60,90},{1,2,3,4})</f>
        <v>1</v>
      </c>
    </row>
    <row r="712" customFormat="false" ht="14.4" hidden="false" customHeight="false" outlineLevel="0" collapsed="false">
      <c r="A712" s="3" t="s">
        <v>17</v>
      </c>
      <c r="B712" s="3" t="n">
        <v>1965</v>
      </c>
      <c r="C712" s="4" t="n">
        <v>28.2770500861312</v>
      </c>
      <c r="D712" s="4" t="n">
        <v>5.23303566747637</v>
      </c>
      <c r="E712" s="3" t="n">
        <f aca="false">LOOKUP(C712,{0,30,60,90},{1,2,3,4})</f>
        <v>1</v>
      </c>
    </row>
    <row r="713" customFormat="false" ht="14.4" hidden="false" customHeight="false" outlineLevel="0" collapsed="false">
      <c r="A713" s="3" t="s">
        <v>17</v>
      </c>
      <c r="B713" s="3" t="n">
        <v>1966</v>
      </c>
      <c r="C713" s="4" t="n">
        <v>28.0689181522291</v>
      </c>
      <c r="D713" s="4" t="n">
        <v>2.7558434010047</v>
      </c>
      <c r="E713" s="3" t="n">
        <f aca="false">LOOKUP(C713,{0,30,60,90},{1,2,3,4})</f>
        <v>1</v>
      </c>
    </row>
    <row r="714" customFormat="false" ht="14.4" hidden="false" customHeight="false" outlineLevel="0" collapsed="false">
      <c r="A714" s="3" t="s">
        <v>17</v>
      </c>
      <c r="B714" s="3" t="n">
        <v>1967</v>
      </c>
      <c r="C714" s="4" t="n">
        <v>29.382957884427</v>
      </c>
      <c r="D714" s="4" t="n">
        <v>5.26286019037769</v>
      </c>
      <c r="E714" s="3" t="n">
        <f aca="false">LOOKUP(C714,{0,30,60,90},{1,2,3,4})</f>
        <v>1</v>
      </c>
    </row>
    <row r="715" customFormat="false" ht="14.4" hidden="false" customHeight="false" outlineLevel="0" collapsed="false">
      <c r="A715" s="3" t="s">
        <v>17</v>
      </c>
      <c r="B715" s="3" t="n">
        <v>1968</v>
      </c>
      <c r="C715" s="4" t="n">
        <v>28.9577658347444</v>
      </c>
      <c r="D715" s="4" t="n">
        <v>6.41758849132934</v>
      </c>
      <c r="E715" s="3" t="n">
        <f aca="false">LOOKUP(C715,{0,30,60,90},{1,2,3,4})</f>
        <v>1</v>
      </c>
    </row>
    <row r="716" customFormat="false" ht="14.4" hidden="false" customHeight="false" outlineLevel="0" collapsed="false">
      <c r="A716" s="3" t="s">
        <v>17</v>
      </c>
      <c r="B716" s="3" t="n">
        <v>1969</v>
      </c>
      <c r="C716" s="4" t="n">
        <v>23.9137561953985</v>
      </c>
      <c r="D716" s="4" t="n">
        <v>6.43813975632452</v>
      </c>
      <c r="E716" s="3" t="n">
        <f aca="false">LOOKUP(C716,{0,30,60,90},{1,2,3,4})</f>
        <v>1</v>
      </c>
    </row>
    <row r="717" customFormat="false" ht="14.4" hidden="false" customHeight="false" outlineLevel="0" collapsed="false">
      <c r="A717" s="3" t="s">
        <v>17</v>
      </c>
      <c r="B717" s="3" t="n">
        <v>1970</v>
      </c>
      <c r="C717" s="4" t="n">
        <v>23.3934223200771</v>
      </c>
      <c r="D717" s="4" t="n">
        <v>5.69494144437215</v>
      </c>
      <c r="E717" s="3" t="n">
        <f aca="false">LOOKUP(C717,{0,30,60,90},{1,2,3,4})</f>
        <v>1</v>
      </c>
    </row>
    <row r="718" customFormat="false" ht="14.4" hidden="false" customHeight="false" outlineLevel="0" collapsed="false">
      <c r="A718" s="3" t="s">
        <v>17</v>
      </c>
      <c r="B718" s="3" t="n">
        <v>1971</v>
      </c>
      <c r="C718" s="4" t="n">
        <v>21.1767573661598</v>
      </c>
      <c r="D718" s="4" t="n">
        <v>4.22173062742457</v>
      </c>
      <c r="E718" s="3" t="n">
        <f aca="false">LOOKUP(C718,{0,30,60,90},{1,2,3,4})</f>
        <v>1</v>
      </c>
    </row>
    <row r="719" customFormat="false" ht="14.4" hidden="false" customHeight="false" outlineLevel="0" collapsed="false">
      <c r="A719" s="3" t="s">
        <v>17</v>
      </c>
      <c r="B719" s="3" t="n">
        <v>1972</v>
      </c>
      <c r="C719" s="4" t="n">
        <v>19.1755858073466</v>
      </c>
      <c r="D719" s="4" t="n">
        <v>3.30997483680839</v>
      </c>
      <c r="E719" s="3" t="n">
        <f aca="false">LOOKUP(C719,{0,30,60,90},{1,2,3,4})</f>
        <v>1</v>
      </c>
    </row>
    <row r="720" customFormat="false" ht="14.4" hidden="false" customHeight="false" outlineLevel="0" collapsed="false">
      <c r="A720" s="3" t="s">
        <v>17</v>
      </c>
      <c r="B720" s="3" t="n">
        <v>1973</v>
      </c>
      <c r="C720" s="4" t="n">
        <v>17.1088431332945</v>
      </c>
      <c r="D720" s="4" t="n">
        <v>4.68797455916246</v>
      </c>
      <c r="E720" s="3" t="n">
        <f aca="false">LOOKUP(C720,{0,30,60,90},{1,2,3,4})</f>
        <v>1</v>
      </c>
    </row>
    <row r="721" customFormat="false" ht="14.4" hidden="false" customHeight="false" outlineLevel="0" collapsed="false">
      <c r="A721" s="3" t="s">
        <v>17</v>
      </c>
      <c r="B721" s="3" t="n">
        <v>1974</v>
      </c>
      <c r="C721" s="4" t="n">
        <v>16.6500863919577</v>
      </c>
      <c r="D721" s="4" t="n">
        <v>3.96607334846495</v>
      </c>
      <c r="E721" s="3" t="n">
        <f aca="false">LOOKUP(C721,{0,30,60,90},{1,2,3,4})</f>
        <v>1</v>
      </c>
    </row>
    <row r="722" customFormat="false" ht="14.4" hidden="false" customHeight="false" outlineLevel="0" collapsed="false">
      <c r="A722" s="3" t="s">
        <v>17</v>
      </c>
      <c r="B722" s="3" t="n">
        <v>1975</v>
      </c>
      <c r="C722" s="4" t="n">
        <v>17.738737798689</v>
      </c>
      <c r="D722" s="4" t="n">
        <v>-0.0913751689346265</v>
      </c>
      <c r="E722" s="3" t="n">
        <f aca="false">LOOKUP(C722,{0,30,60,90},{1,2,3,4})</f>
        <v>1</v>
      </c>
    </row>
    <row r="723" customFormat="false" ht="14.4" hidden="false" customHeight="false" outlineLevel="0" collapsed="false">
      <c r="A723" s="3" t="s">
        <v>17</v>
      </c>
      <c r="B723" s="3" t="n">
        <v>1976</v>
      </c>
      <c r="C723" s="4" t="n">
        <v>18.6906530046894</v>
      </c>
      <c r="D723" s="4" t="n">
        <v>4.70875594207978</v>
      </c>
      <c r="E723" s="3" t="n">
        <f aca="false">LOOKUP(C723,{0,30,60,90},{1,2,3,4})</f>
        <v>1</v>
      </c>
    </row>
    <row r="724" customFormat="false" ht="14.4" hidden="false" customHeight="false" outlineLevel="0" collapsed="false">
      <c r="A724" s="3" t="s">
        <v>17</v>
      </c>
      <c r="B724" s="3" t="n">
        <v>1977</v>
      </c>
      <c r="C724" s="4" t="n">
        <v>19.3194660802101</v>
      </c>
      <c r="D724" s="4" t="n">
        <v>2.71870456185863</v>
      </c>
      <c r="E724" s="3" t="n">
        <f aca="false">LOOKUP(C724,{0,30,60,90},{1,2,3,4})</f>
        <v>1</v>
      </c>
    </row>
    <row r="725" customFormat="false" ht="14.4" hidden="false" customHeight="false" outlineLevel="0" collapsed="false">
      <c r="A725" s="3" t="s">
        <v>17</v>
      </c>
      <c r="B725" s="3" t="n">
        <v>1978</v>
      </c>
      <c r="C725" s="4" t="n">
        <v>20.6618880153974</v>
      </c>
      <c r="D725" s="4" t="n">
        <v>2.35854820970305</v>
      </c>
      <c r="E725" s="3" t="n">
        <f aca="false">LOOKUP(C725,{0,30,60,90},{1,2,3,4})</f>
        <v>1</v>
      </c>
    </row>
    <row r="726" customFormat="false" ht="14.4" hidden="false" customHeight="false" outlineLevel="0" collapsed="false">
      <c r="A726" s="3" t="s">
        <v>17</v>
      </c>
      <c r="B726" s="3" t="n">
        <v>1979</v>
      </c>
      <c r="C726" s="4" t="n">
        <v>22.6937478724611</v>
      </c>
      <c r="D726" s="4" t="n">
        <v>2.22709726201846</v>
      </c>
      <c r="E726" s="3" t="n">
        <f aca="false">LOOKUP(C726,{0,30,60,90},{1,2,3,4})</f>
        <v>1</v>
      </c>
    </row>
    <row r="727" customFormat="false" ht="14.4" hidden="false" customHeight="false" outlineLevel="0" collapsed="false">
      <c r="A727" s="3" t="s">
        <v>17</v>
      </c>
      <c r="B727" s="3" t="n">
        <v>1980</v>
      </c>
      <c r="C727" s="4" t="n">
        <v>26.0700219635269</v>
      </c>
      <c r="D727" s="4" t="n">
        <v>1.20583354825523</v>
      </c>
      <c r="E727" s="3" t="n">
        <f aca="false">LOOKUP(C727,{0,30,60,90},{1,2,3,4})</f>
        <v>1</v>
      </c>
    </row>
    <row r="728" customFormat="false" ht="14.4" hidden="false" customHeight="false" outlineLevel="0" collapsed="false">
      <c r="A728" s="3" t="s">
        <v>17</v>
      </c>
      <c r="B728" s="3" t="n">
        <v>1981</v>
      </c>
      <c r="C728" s="4" t="n">
        <v>30.4992019177708</v>
      </c>
      <c r="D728" s="4" t="n">
        <v>-0.513749767944915</v>
      </c>
      <c r="E728" s="3" t="n">
        <f aca="false">LOOKUP(C728,{0,30,60,90},{1,2,3,4})</f>
        <v>2</v>
      </c>
    </row>
    <row r="729" customFormat="false" ht="14.4" hidden="false" customHeight="false" outlineLevel="0" collapsed="false">
      <c r="A729" s="3" t="s">
        <v>17</v>
      </c>
      <c r="B729" s="3" t="n">
        <v>1982</v>
      </c>
      <c r="C729" s="4" t="n">
        <v>36.5552520373422</v>
      </c>
      <c r="D729" s="4" t="n">
        <v>-1.28309663182064</v>
      </c>
      <c r="E729" s="3" t="n">
        <f aca="false">LOOKUP(C729,{0,30,60,90},{1,2,3,4})</f>
        <v>2</v>
      </c>
    </row>
    <row r="730" customFormat="false" ht="14.4" hidden="false" customHeight="false" outlineLevel="0" collapsed="false">
      <c r="A730" s="3" t="s">
        <v>17</v>
      </c>
      <c r="B730" s="3" t="n">
        <v>1983</v>
      </c>
      <c r="C730" s="4" t="n">
        <v>42.7050170161379</v>
      </c>
      <c r="D730" s="4" t="n">
        <v>1.75796178343948</v>
      </c>
      <c r="E730" s="3" t="n">
        <f aca="false">LOOKUP(C730,{0,30,60,90},{1,2,3,4})</f>
        <v>2</v>
      </c>
    </row>
    <row r="731" customFormat="false" ht="14.4" hidden="false" customHeight="false" outlineLevel="0" collapsed="false">
      <c r="A731" s="3" t="s">
        <v>17</v>
      </c>
      <c r="B731" s="3" t="n">
        <v>1984</v>
      </c>
      <c r="C731" s="4" t="n">
        <v>47.8232795955757</v>
      </c>
      <c r="D731" s="4" t="n">
        <v>3.11919492141439</v>
      </c>
      <c r="E731" s="3" t="n">
        <f aca="false">LOOKUP(C731,{0,30,60,90},{1,2,3,4})</f>
        <v>2</v>
      </c>
    </row>
    <row r="732" customFormat="false" ht="14.4" hidden="false" customHeight="false" outlineLevel="0" collapsed="false">
      <c r="A732" s="3" t="s">
        <v>17</v>
      </c>
      <c r="B732" s="3" t="n">
        <v>1985</v>
      </c>
      <c r="C732" s="4" t="n">
        <v>51.4384170630874</v>
      </c>
      <c r="D732" s="4" t="n">
        <v>2.65633321845922</v>
      </c>
      <c r="E732" s="3" t="n">
        <f aca="false">LOOKUP(C732,{0,30,60,90},{1,2,3,4})</f>
        <v>2</v>
      </c>
    </row>
    <row r="733" customFormat="false" ht="14.4" hidden="false" customHeight="false" outlineLevel="0" collapsed="false">
      <c r="A733" s="3" t="s">
        <v>17</v>
      </c>
      <c r="B733" s="3" t="n">
        <v>1986</v>
      </c>
      <c r="C733" s="4" t="n">
        <v>51.9223937829381</v>
      </c>
      <c r="D733" s="4" t="n">
        <v>3.12472580922045</v>
      </c>
      <c r="E733" s="3" t="n">
        <f aca="false">LOOKUP(C733,{0,30,60,90},{1,2,3,4})</f>
        <v>2</v>
      </c>
    </row>
    <row r="734" customFormat="false" ht="14.4" hidden="false" customHeight="false" outlineLevel="0" collapsed="false">
      <c r="A734" s="3" t="s">
        <v>17</v>
      </c>
      <c r="B734" s="3" t="n">
        <v>1987</v>
      </c>
      <c r="C734" s="4" t="n">
        <v>54.128956826744</v>
      </c>
      <c r="D734" s="4" t="n">
        <v>1.85072837980809</v>
      </c>
      <c r="E734" s="3" t="n">
        <f aca="false">LOOKUP(C734,{0,30,60,90},{1,2,3,4})</f>
        <v>2</v>
      </c>
    </row>
    <row r="735" customFormat="false" ht="14.4" hidden="false" customHeight="false" outlineLevel="0" collapsed="false">
      <c r="A735" s="3" t="s">
        <v>17</v>
      </c>
      <c r="B735" s="3" t="n">
        <v>1988</v>
      </c>
      <c r="C735" s="4" t="n">
        <v>56.8870867701651</v>
      </c>
      <c r="D735" s="4" t="n">
        <v>2.98043431676287</v>
      </c>
      <c r="E735" s="3" t="n">
        <f aca="false">LOOKUP(C735,{0,30,60,90},{1,2,3,4})</f>
        <v>2</v>
      </c>
    </row>
    <row r="736" customFormat="false" ht="14.4" hidden="false" customHeight="false" outlineLevel="0" collapsed="false">
      <c r="A736" s="3" t="s">
        <v>17</v>
      </c>
      <c r="B736" s="3" t="n">
        <v>1989</v>
      </c>
      <c r="C736" s="4" t="n">
        <v>57.520964360587</v>
      </c>
      <c r="D736" s="4" t="n">
        <v>4.78459449450683</v>
      </c>
      <c r="E736" s="3" t="n">
        <f aca="false">LOOKUP(C736,{0,30,60,90},{1,2,3,4})</f>
        <v>2</v>
      </c>
    </row>
    <row r="737" customFormat="false" ht="14.4" hidden="false" customHeight="false" outlineLevel="0" collapsed="false">
      <c r="A737" s="3" t="s">
        <v>17</v>
      </c>
      <c r="B737" s="3" t="n">
        <v>1990</v>
      </c>
      <c r="C737" s="4" t="n">
        <v>58.4247888619278</v>
      </c>
      <c r="D737" s="4" t="n">
        <v>4.06461102453375</v>
      </c>
      <c r="E737" s="3" t="n">
        <f aca="false">LOOKUP(C737,{0,30,60,90},{1,2,3,4})</f>
        <v>2</v>
      </c>
    </row>
    <row r="738" customFormat="false" ht="14.4" hidden="false" customHeight="false" outlineLevel="0" collapsed="false">
      <c r="A738" s="3" t="s">
        <v>17</v>
      </c>
      <c r="B738" s="3" t="n">
        <v>1991</v>
      </c>
      <c r="C738" s="4" t="n">
        <v>59.2484028267725</v>
      </c>
      <c r="D738" s="4" t="n">
        <v>2.40509481623794</v>
      </c>
      <c r="E738" s="3" t="n">
        <f aca="false">LOOKUP(C738,{0,30,60,90},{1,2,3,4})</f>
        <v>2</v>
      </c>
    </row>
    <row r="739" customFormat="false" ht="14.4" hidden="false" customHeight="false" outlineLevel="0" collapsed="false">
      <c r="A739" s="3" t="s">
        <v>17</v>
      </c>
      <c r="B739" s="3" t="n">
        <v>1992</v>
      </c>
      <c r="C739" s="4" t="n">
        <v>60.6442703173317</v>
      </c>
      <c r="D739" s="4" t="n">
        <v>1.48951559158974</v>
      </c>
      <c r="E739" s="3" t="n">
        <f aca="false">LOOKUP(C739,{0,30,60,90},{1,2,3,4})</f>
        <v>3</v>
      </c>
    </row>
    <row r="740" customFormat="false" ht="14.4" hidden="false" customHeight="false" outlineLevel="0" collapsed="false">
      <c r="A740" s="3" t="s">
        <v>17</v>
      </c>
      <c r="B740" s="3" t="n">
        <v>1993</v>
      </c>
      <c r="C740" s="4" t="n">
        <v>61.227776110554</v>
      </c>
      <c r="D740" s="4" t="n">
        <v>0.651357331582281</v>
      </c>
      <c r="E740" s="3" t="n">
        <f aca="false">LOOKUP(C740,{0,30,60,90},{1,2,3,4})</f>
        <v>3</v>
      </c>
    </row>
    <row r="741" customFormat="false" ht="14.4" hidden="false" customHeight="false" outlineLevel="0" collapsed="false">
      <c r="A741" s="3" t="s">
        <v>17</v>
      </c>
      <c r="B741" s="3" t="n">
        <v>1994</v>
      </c>
      <c r="C741" s="4" t="n">
        <v>58.048741465722</v>
      </c>
      <c r="D741" s="4" t="n">
        <v>2.86436915237676</v>
      </c>
      <c r="E741" s="3" t="n">
        <f aca="false">LOOKUP(C741,{0,30,60,90},{1,2,3,4})</f>
        <v>2</v>
      </c>
    </row>
    <row r="742" customFormat="false" ht="14.4" hidden="false" customHeight="false" outlineLevel="0" collapsed="false">
      <c r="A742" s="3" t="s">
        <v>17</v>
      </c>
      <c r="B742" s="3" t="n">
        <v>1995</v>
      </c>
      <c r="C742" s="4" t="n">
        <v>58.9331752172731</v>
      </c>
      <c r="D742" s="4" t="n">
        <v>3.0331904558653</v>
      </c>
      <c r="E742" s="3" t="n">
        <f aca="false">LOOKUP(C742,{0,30,60,90},{1,2,3,4})</f>
        <v>2</v>
      </c>
    </row>
    <row r="743" customFormat="false" ht="14.4" hidden="false" customHeight="false" outlineLevel="0" collapsed="false">
      <c r="A743" s="3" t="s">
        <v>17</v>
      </c>
      <c r="B743" s="3" t="n">
        <v>1996</v>
      </c>
      <c r="C743" s="4" t="n">
        <v>57.6691529452237</v>
      </c>
      <c r="D743" s="4" t="n">
        <v>3.40600448688215</v>
      </c>
      <c r="E743" s="3" t="n">
        <f aca="false">LOOKUP(C743,{0,30,60,90},{1,2,3,4})</f>
        <v>2</v>
      </c>
    </row>
    <row r="744" customFormat="false" ht="14.4" hidden="false" customHeight="false" outlineLevel="0" collapsed="false">
      <c r="A744" s="3" t="s">
        <v>17</v>
      </c>
      <c r="B744" s="3" t="n">
        <v>1997</v>
      </c>
      <c r="C744" s="4" t="n">
        <v>53.9100097300993</v>
      </c>
      <c r="D744" s="4" t="n">
        <v>4.27843544400934</v>
      </c>
      <c r="E744" s="3" t="n">
        <f aca="false">LOOKUP(C744,{0,30,60,90},{1,2,3,4})</f>
        <v>2</v>
      </c>
    </row>
    <row r="745" customFormat="false" ht="14.4" hidden="false" customHeight="false" outlineLevel="0" collapsed="false">
      <c r="A745" s="3" t="s">
        <v>17</v>
      </c>
      <c r="B745" s="3" t="n">
        <v>1998</v>
      </c>
      <c r="C745" s="4" t="n">
        <v>52.0051646508343</v>
      </c>
      <c r="D745" s="4" t="n">
        <v>3.92352083372789</v>
      </c>
      <c r="E745" s="3" t="n">
        <f aca="false">LOOKUP(C745,{0,30,60,90},{1,2,3,4})</f>
        <v>2</v>
      </c>
    </row>
    <row r="746" customFormat="false" ht="14.4" hidden="false" customHeight="false" outlineLevel="0" collapsed="false">
      <c r="A746" s="3" t="s">
        <v>17</v>
      </c>
      <c r="B746" s="3" t="n">
        <v>1999</v>
      </c>
      <c r="C746" s="4" t="n">
        <v>49.1205174614765</v>
      </c>
      <c r="D746" s="4" t="n">
        <v>4.68448579737009</v>
      </c>
      <c r="E746" s="3" t="n">
        <f aca="false">LOOKUP(C746,{0,30,60,90},{1,2,3,4})</f>
        <v>2</v>
      </c>
    </row>
    <row r="747" customFormat="false" ht="14.4" hidden="false" customHeight="false" outlineLevel="0" collapsed="false">
      <c r="A747" s="3" t="s">
        <v>17</v>
      </c>
      <c r="B747" s="3" t="n">
        <v>2000</v>
      </c>
      <c r="C747" s="4" t="n">
        <v>42.9945449325294</v>
      </c>
      <c r="D747" s="4" t="n">
        <v>3.94093202656964</v>
      </c>
      <c r="E747" s="3" t="n">
        <f aca="false">LOOKUP(C747,{0,30,60,90},{1,2,3,4})</f>
        <v>2</v>
      </c>
    </row>
    <row r="748" customFormat="false" ht="14.4" hidden="false" customHeight="false" outlineLevel="0" collapsed="false">
      <c r="A748" s="3" t="s">
        <v>17</v>
      </c>
      <c r="B748" s="3" t="n">
        <v>2001</v>
      </c>
      <c r="C748" s="4" t="n">
        <v>40.247380681704</v>
      </c>
      <c r="D748" s="4" t="n">
        <v>1.92578237151881</v>
      </c>
      <c r="E748" s="3" t="n">
        <f aca="false">LOOKUP(C748,{0,30,60,90},{1,2,3,4})</f>
        <v>2</v>
      </c>
    </row>
    <row r="749" customFormat="false" ht="14.4" hidden="false" customHeight="false" outlineLevel="0" collapsed="false">
      <c r="A749" s="3" t="s">
        <v>17</v>
      </c>
      <c r="B749" s="3" t="n">
        <v>2002</v>
      </c>
      <c r="C749" s="4" t="n">
        <v>40.4330050256441</v>
      </c>
      <c r="D749" s="4" t="n">
        <v>0.0762894680628845</v>
      </c>
      <c r="E749" s="3" t="n">
        <f aca="false">LOOKUP(C749,{0,30,60,90},{1,2,3,4})</f>
        <v>2</v>
      </c>
    </row>
    <row r="750" customFormat="false" ht="14.4" hidden="false" customHeight="false" outlineLevel="0" collapsed="false">
      <c r="A750" s="3" t="s">
        <v>17</v>
      </c>
      <c r="B750" s="3" t="n">
        <v>2003</v>
      </c>
      <c r="C750" s="4" t="n">
        <v>42.5206260679953</v>
      </c>
      <c r="D750" s="4" t="n">
        <v>0.335652328925207</v>
      </c>
      <c r="E750" s="3" t="n">
        <f aca="false">LOOKUP(C750,{0,30,60,90},{1,2,3,4})</f>
        <v>2</v>
      </c>
    </row>
    <row r="751" customFormat="false" ht="14.4" hidden="false" customHeight="false" outlineLevel="0" collapsed="false">
      <c r="A751" s="3" t="s">
        <v>17</v>
      </c>
      <c r="B751" s="3" t="n">
        <v>2004</v>
      </c>
      <c r="C751" s="4" t="n">
        <v>43.7514251278543</v>
      </c>
      <c r="D751" s="4" t="n">
        <v>2.23650836323683</v>
      </c>
      <c r="E751" s="3" t="n">
        <f aca="false">LOOKUP(C751,{0,30,60,90},{1,2,3,4})</f>
        <v>2</v>
      </c>
    </row>
    <row r="752" customFormat="false" ht="14.4" hidden="false" customHeight="false" outlineLevel="0" collapsed="false">
      <c r="A752" s="3" t="s">
        <v>17</v>
      </c>
      <c r="B752" s="3" t="n">
        <v>2005</v>
      </c>
      <c r="C752" s="4" t="n">
        <v>42.948382082831</v>
      </c>
      <c r="D752" s="4" t="n">
        <v>2.04650014176873</v>
      </c>
      <c r="E752" s="3" t="n">
        <f aca="false">LOOKUP(C752,{0,30,60,90},{1,2,3,4})</f>
        <v>2</v>
      </c>
    </row>
    <row r="753" customFormat="false" ht="14.4" hidden="false" customHeight="false" outlineLevel="0" collapsed="false">
      <c r="A753" s="3" t="s">
        <v>17</v>
      </c>
      <c r="B753" s="3" t="n">
        <v>2006</v>
      </c>
      <c r="C753" s="4" t="n">
        <v>39.1695173782339</v>
      </c>
      <c r="D753" s="4" t="n">
        <v>3.39426640554628</v>
      </c>
      <c r="E753" s="3" t="n">
        <f aca="false">LOOKUP(C753,{0,30,60,90},{1,2,3,4})</f>
        <v>2</v>
      </c>
    </row>
    <row r="754" customFormat="false" ht="14.4" hidden="false" customHeight="false" outlineLevel="0" collapsed="false">
      <c r="A754" s="3" t="s">
        <v>17</v>
      </c>
      <c r="B754" s="3" t="n">
        <v>2007</v>
      </c>
      <c r="C754" s="4" t="n">
        <v>37.9837654572823</v>
      </c>
      <c r="D754" s="4" t="n">
        <v>3.61311574886765</v>
      </c>
      <c r="E754" s="3" t="n">
        <f aca="false">LOOKUP(C754,{0,30,60,90},{1,2,3,4})</f>
        <v>2</v>
      </c>
    </row>
    <row r="755" customFormat="false" ht="14.4" hidden="false" customHeight="false" outlineLevel="0" collapsed="false">
      <c r="A755" s="3" t="s">
        <v>17</v>
      </c>
      <c r="B755" s="3" t="n">
        <v>2008</v>
      </c>
      <c r="C755" s="4" t="n">
        <v>50.2951082678982</v>
      </c>
      <c r="D755" s="4" t="n">
        <v>1.99580842581708</v>
      </c>
      <c r="E755" s="3" t="n">
        <f aca="false">LOOKUP(C755,{0,30,60,90},{1,2,3,4})</f>
        <v>2</v>
      </c>
    </row>
    <row r="756" customFormat="false" ht="14.4" hidden="false" customHeight="false" outlineLevel="0" collapsed="false">
      <c r="A756" s="3" t="s">
        <v>17</v>
      </c>
      <c r="B756" s="3" t="n">
        <v>2009</v>
      </c>
      <c r="C756" s="4" t="n">
        <v>50.4754848763113</v>
      </c>
      <c r="D756" s="4" t="n">
        <v>-4.17271616179016</v>
      </c>
      <c r="E756" s="3" t="n">
        <f aca="false">LOOKUP(C756,{0,30,60,90},{1,2,3,4})</f>
        <v>2</v>
      </c>
    </row>
    <row r="757" customFormat="false" ht="14.4" hidden="false" customHeight="false" outlineLevel="0" collapsed="false">
      <c r="A757" s="3" t="s">
        <v>18</v>
      </c>
      <c r="B757" s="3" t="n">
        <v>1946</v>
      </c>
      <c r="C757" s="4" t="n">
        <v>134.014453584019</v>
      </c>
      <c r="D757" s="4" t="n">
        <v>7.71131982204647</v>
      </c>
      <c r="E757" s="3" t="n">
        <f aca="false">LOOKUP(C757,{0,30,60,90},{1,2,3,4})</f>
        <v>4</v>
      </c>
    </row>
    <row r="758" customFormat="false" ht="14.4" hidden="false" customHeight="false" outlineLevel="0" collapsed="false">
      <c r="A758" s="3" t="s">
        <v>18</v>
      </c>
      <c r="B758" s="3" t="n">
        <v>1947</v>
      </c>
      <c r="C758" s="4" t="n">
        <v>120.429771784232</v>
      </c>
      <c r="D758" s="4" t="n">
        <v>11.9320789352914</v>
      </c>
      <c r="E758" s="3" t="n">
        <f aca="false">LOOKUP(C758,{0,30,60,90},{1,2,3,4})</f>
        <v>4</v>
      </c>
    </row>
    <row r="759" customFormat="false" ht="14.4" hidden="false" customHeight="false" outlineLevel="0" collapsed="false">
      <c r="A759" s="3" t="s">
        <v>18</v>
      </c>
      <c r="B759" s="3" t="n">
        <v>1948</v>
      </c>
      <c r="C759" s="4" t="n">
        <v>117.20595959596</v>
      </c>
      <c r="D759" s="4" t="n">
        <v>-9.92209922099221</v>
      </c>
      <c r="E759" s="3" t="n">
        <f aca="false">LOOKUP(C759,{0,30,60,90},{1,2,3,4})</f>
        <v>4</v>
      </c>
    </row>
    <row r="760" customFormat="false" ht="14.4" hidden="false" customHeight="false" outlineLevel="0" collapsed="false">
      <c r="A760" s="3" t="s">
        <v>18</v>
      </c>
      <c r="B760" s="3" t="n">
        <v>1949</v>
      </c>
      <c r="C760" s="4" t="n">
        <v>111.486269196025</v>
      </c>
      <c r="D760" s="4" t="n">
        <v>10.7874374146564</v>
      </c>
      <c r="E760" s="3" t="n">
        <f aca="false">LOOKUP(C760,{0,30,60,90},{1,2,3,4})</f>
        <v>4</v>
      </c>
    </row>
    <row r="761" customFormat="false" ht="14.4" hidden="false" customHeight="false" outlineLevel="0" collapsed="false">
      <c r="A761" s="3" t="s">
        <v>18</v>
      </c>
      <c r="B761" s="3" t="n">
        <v>1950</v>
      </c>
      <c r="C761" s="4" t="n">
        <v>87.6529119318182</v>
      </c>
      <c r="D761" s="4" t="n">
        <v>14.6759487665158</v>
      </c>
      <c r="E761" s="3" t="n">
        <f aca="false">LOOKUP(C761,{0,30,60,90},{1,2,3,4})</f>
        <v>3</v>
      </c>
    </row>
    <row r="762" customFormat="false" ht="14.4" hidden="false" customHeight="false" outlineLevel="0" collapsed="false">
      <c r="A762" s="3" t="s">
        <v>18</v>
      </c>
      <c r="B762" s="3" t="n">
        <v>1951</v>
      </c>
      <c r="C762" s="4" t="n">
        <v>91.7511309115833</v>
      </c>
      <c r="D762" s="4" t="n">
        <v>-7.63510163609321</v>
      </c>
      <c r="E762" s="3" t="n">
        <f aca="false">LOOKUP(C762,{0,30,60,90},{1,2,3,4})</f>
        <v>4</v>
      </c>
    </row>
    <row r="763" customFormat="false" ht="14.4" hidden="false" customHeight="false" outlineLevel="0" collapsed="false">
      <c r="A763" s="3" t="s">
        <v>18</v>
      </c>
      <c r="B763" s="3" t="n">
        <v>1952</v>
      </c>
      <c r="C763" s="4" t="n">
        <v>85.831609947644</v>
      </c>
      <c r="D763" s="4" t="n">
        <v>4.34782608695652</v>
      </c>
      <c r="E763" s="3" t="n">
        <f aca="false">LOOKUP(C763,{0,30,60,90},{1,2,3,4})</f>
        <v>3</v>
      </c>
    </row>
    <row r="764" customFormat="false" ht="14.4" hidden="false" customHeight="false" outlineLevel="0" collapsed="false">
      <c r="A764" s="3" t="s">
        <v>18</v>
      </c>
      <c r="B764" s="3" t="n">
        <v>1953</v>
      </c>
      <c r="C764" s="4" t="n">
        <v>79.2638461538462</v>
      </c>
      <c r="D764" s="4" t="n">
        <v>3.42078189300412</v>
      </c>
      <c r="E764" s="3" t="n">
        <f aca="false">LOOKUP(C764,{0,30,60,90},{1,2,3,4})</f>
        <v>3</v>
      </c>
    </row>
    <row r="765" customFormat="false" ht="14.4" hidden="false" customHeight="false" outlineLevel="0" collapsed="false">
      <c r="A765" s="3" t="s">
        <v>18</v>
      </c>
      <c r="B765" s="3" t="n">
        <v>1954</v>
      </c>
      <c r="C765" s="4" t="n">
        <v>75.2755993606819</v>
      </c>
      <c r="D765" s="4" t="n">
        <v>13.7652325292216</v>
      </c>
      <c r="E765" s="3" t="n">
        <f aca="false">LOOKUP(C765,{0,30,60,90},{1,2,3,4})</f>
        <v>3</v>
      </c>
    </row>
    <row r="766" customFormat="false" ht="14.4" hidden="false" customHeight="false" outlineLevel="0" collapsed="false">
      <c r="A766" s="3" t="s">
        <v>18</v>
      </c>
      <c r="B766" s="3" t="n">
        <v>1955</v>
      </c>
      <c r="C766" s="4" t="n">
        <v>73.8437594744821</v>
      </c>
      <c r="D766" s="4" t="n">
        <v>1.86359164936059</v>
      </c>
      <c r="E766" s="3" t="n">
        <f aca="false">LOOKUP(C766,{0,30,60,90},{1,2,3,4})</f>
        <v>3</v>
      </c>
    </row>
    <row r="767" customFormat="false" ht="14.4" hidden="false" customHeight="false" outlineLevel="0" collapsed="false">
      <c r="A767" s="3" t="s">
        <v>18</v>
      </c>
      <c r="B767" s="3" t="n">
        <v>1956</v>
      </c>
      <c r="C767" s="4" t="n">
        <v>70.7604427333975</v>
      </c>
      <c r="D767" s="4" t="n">
        <v>5.18268147432803</v>
      </c>
      <c r="E767" s="3" t="n">
        <f aca="false">LOOKUP(C767,{0,30,60,90},{1,2,3,4})</f>
        <v>3</v>
      </c>
    </row>
    <row r="768" customFormat="false" ht="14.4" hidden="false" customHeight="false" outlineLevel="0" collapsed="false">
      <c r="A768" s="3" t="s">
        <v>18</v>
      </c>
      <c r="B768" s="3" t="n">
        <v>1957</v>
      </c>
      <c r="C768" s="4" t="n">
        <v>68.0556404494382</v>
      </c>
      <c r="D768" s="4" t="n">
        <v>2.85641418005611</v>
      </c>
      <c r="E768" s="3" t="n">
        <f aca="false">LOOKUP(C768,{0,30,60,90},{1,2,3,4})</f>
        <v>3</v>
      </c>
    </row>
    <row r="769" customFormat="false" ht="14.4" hidden="false" customHeight="false" outlineLevel="0" collapsed="false">
      <c r="A769" s="3" t="s">
        <v>18</v>
      </c>
      <c r="B769" s="3" t="n">
        <v>1958</v>
      </c>
      <c r="C769" s="4" t="n">
        <v>67.3943127962085</v>
      </c>
      <c r="D769" s="4" t="n">
        <v>3.92759732209274</v>
      </c>
      <c r="E769" s="3" t="n">
        <f aca="false">LOOKUP(C769,{0,30,60,90},{1,2,3,4})</f>
        <v>3</v>
      </c>
    </row>
    <row r="770" customFormat="false" ht="14.4" hidden="false" customHeight="false" outlineLevel="0" collapsed="false">
      <c r="A770" s="3" t="s">
        <v>18</v>
      </c>
      <c r="B770" s="3" t="n">
        <v>1959</v>
      </c>
      <c r="C770" s="4" t="n">
        <v>65.7979049153908</v>
      </c>
      <c r="D770" s="4" t="n">
        <v>7.1193396001336</v>
      </c>
      <c r="E770" s="3" t="n">
        <f aca="false">LOOKUP(C770,{0,30,60,90},{1,2,3,4})</f>
        <v>3</v>
      </c>
    </row>
    <row r="771" customFormat="false" ht="14.4" hidden="false" customHeight="false" outlineLevel="0" collapsed="false">
      <c r="A771" s="3" t="s">
        <v>18</v>
      </c>
      <c r="B771" s="3" t="n">
        <v>1960</v>
      </c>
      <c r="C771" s="4" t="n">
        <v>62.8593970971343</v>
      </c>
      <c r="D771" s="4" t="n">
        <v>0</v>
      </c>
      <c r="E771" s="3" t="n">
        <f aca="false">LOOKUP(C771,{0,30,60,90},{1,2,3,4})</f>
        <v>3</v>
      </c>
    </row>
    <row r="772" customFormat="false" ht="14.4" hidden="false" customHeight="false" outlineLevel="0" collapsed="false">
      <c r="A772" s="3" t="s">
        <v>18</v>
      </c>
      <c r="B772" s="3" t="n">
        <v>1961</v>
      </c>
      <c r="C772" s="4" t="n">
        <v>62.3911606180381</v>
      </c>
      <c r="D772" s="4" t="n">
        <v>5.59044946322775</v>
      </c>
      <c r="E772" s="3" t="n">
        <f aca="false">LOOKUP(C772,{0,30,60,90},{1,2,3,4})</f>
        <v>3</v>
      </c>
    </row>
    <row r="773" customFormat="false" ht="14.4" hidden="false" customHeight="false" outlineLevel="0" collapsed="false">
      <c r="A773" s="3" t="s">
        <v>18</v>
      </c>
      <c r="B773" s="3" t="n">
        <v>1962</v>
      </c>
      <c r="C773" s="4" t="n">
        <v>60.2763587862621</v>
      </c>
      <c r="D773" s="4" t="n">
        <v>2.15575430307122</v>
      </c>
      <c r="E773" s="3" t="n">
        <f aca="false">LOOKUP(C773,{0,30,60,90},{1,2,3,4})</f>
        <v>3</v>
      </c>
    </row>
    <row r="774" customFormat="false" ht="14.4" hidden="false" customHeight="false" outlineLevel="0" collapsed="false">
      <c r="A774" s="3" t="s">
        <v>18</v>
      </c>
      <c r="B774" s="3" t="n">
        <v>1963</v>
      </c>
      <c r="C774" s="4" t="n">
        <v>59.0982584784601</v>
      </c>
      <c r="D774" s="4" t="n">
        <v>6.33491637414825</v>
      </c>
      <c r="E774" s="3" t="n">
        <f aca="false">LOOKUP(C774,{0,30,60,90},{1,2,3,4})</f>
        <v>2</v>
      </c>
    </row>
    <row r="775" customFormat="false" ht="14.4" hidden="false" customHeight="false" outlineLevel="0" collapsed="false">
      <c r="A775" s="3" t="s">
        <v>18</v>
      </c>
      <c r="B775" s="3" t="n">
        <v>1964</v>
      </c>
      <c r="C775" s="4" t="n">
        <v>56.331680133742</v>
      </c>
      <c r="D775" s="4" t="n">
        <v>4.87397568837624</v>
      </c>
      <c r="E775" s="3" t="n">
        <f aca="false">LOOKUP(C775,{0,30,60,90},{1,2,3,4})</f>
        <v>2</v>
      </c>
    </row>
    <row r="776" customFormat="false" ht="14.4" hidden="false" customHeight="false" outlineLevel="0" collapsed="false">
      <c r="A776" s="3" t="s">
        <v>18</v>
      </c>
      <c r="B776" s="3" t="n">
        <v>1965</v>
      </c>
      <c r="C776" s="4" t="n">
        <v>55.1865359814289</v>
      </c>
      <c r="D776" s="4" t="n">
        <v>6.36942675159236</v>
      </c>
      <c r="E776" s="3" t="n">
        <f aca="false">LOOKUP(C776,{0,30,60,90},{1,2,3,4})</f>
        <v>2</v>
      </c>
    </row>
    <row r="777" customFormat="false" ht="14.4" hidden="false" customHeight="false" outlineLevel="0" collapsed="false">
      <c r="A777" s="3" t="s">
        <v>18</v>
      </c>
      <c r="B777" s="3" t="n">
        <v>1966</v>
      </c>
      <c r="C777" s="4" t="n">
        <v>55.8545679623669</v>
      </c>
      <c r="D777" s="4" t="n">
        <v>6.30831360534745</v>
      </c>
      <c r="E777" s="3" t="n">
        <f aca="false">LOOKUP(C777,{0,30,60,90},{1,2,3,4})</f>
        <v>2</v>
      </c>
    </row>
    <row r="778" customFormat="false" ht="14.4" hidden="false" customHeight="false" outlineLevel="0" collapsed="false">
      <c r="A778" s="3" t="s">
        <v>18</v>
      </c>
      <c r="B778" s="3" t="n">
        <v>1967</v>
      </c>
      <c r="C778" s="4" t="n">
        <v>57.6608654076022</v>
      </c>
      <c r="D778" s="4" t="n">
        <v>-4.56510348441184</v>
      </c>
      <c r="E778" s="3" t="n">
        <f aca="false">LOOKUP(C778,{0,30,60,90},{1,2,3,4})</f>
        <v>2</v>
      </c>
    </row>
    <row r="779" customFormat="false" ht="14.4" hidden="false" customHeight="false" outlineLevel="0" collapsed="false">
      <c r="A779" s="3" t="s">
        <v>18</v>
      </c>
      <c r="B779" s="3" t="n">
        <v>1968</v>
      </c>
      <c r="C779" s="4" t="n">
        <v>58.9848737601443</v>
      </c>
      <c r="D779" s="4" t="n">
        <v>-0.161279253311375</v>
      </c>
      <c r="E779" s="3" t="n">
        <f aca="false">LOOKUP(C779,{0,30,60,90},{1,2,3,4})</f>
        <v>2</v>
      </c>
    </row>
    <row r="780" customFormat="false" ht="14.4" hidden="false" customHeight="false" outlineLevel="0" collapsed="false">
      <c r="A780" s="3" t="s">
        <v>18</v>
      </c>
      <c r="B780" s="3" t="n">
        <v>1969</v>
      </c>
      <c r="C780" s="4" t="n">
        <v>54.0802493182704</v>
      </c>
      <c r="D780" s="4" t="n">
        <v>10.3247980752707</v>
      </c>
      <c r="E780" s="3" t="n">
        <f aca="false">LOOKUP(C780,{0,30,60,90},{1,2,3,4})</f>
        <v>2</v>
      </c>
    </row>
    <row r="781" customFormat="false" ht="14.4" hidden="false" customHeight="false" outlineLevel="0" collapsed="false">
      <c r="A781" s="3" t="s">
        <v>18</v>
      </c>
      <c r="B781" s="3" t="n">
        <v>1970</v>
      </c>
      <c r="C781" s="4" t="n">
        <v>49.3332133058985</v>
      </c>
      <c r="D781" s="4" t="n">
        <v>-1.41748964142185</v>
      </c>
      <c r="E781" s="3" t="n">
        <f aca="false">LOOKUP(C781,{0,30,60,90},{1,2,3,4})</f>
        <v>2</v>
      </c>
    </row>
    <row r="782" customFormat="false" ht="14.4" hidden="false" customHeight="false" outlineLevel="0" collapsed="false">
      <c r="A782" s="3" t="s">
        <v>18</v>
      </c>
      <c r="B782" s="3" t="n">
        <v>1971</v>
      </c>
      <c r="C782" s="4" t="n">
        <v>43.7439918533605</v>
      </c>
      <c r="D782" s="4" t="n">
        <v>5.18581721653395</v>
      </c>
      <c r="E782" s="3" t="n">
        <f aca="false">LOOKUP(C782,{0,30,60,90},{1,2,3,4})</f>
        <v>2</v>
      </c>
    </row>
    <row r="783" customFormat="false" ht="14.4" hidden="false" customHeight="false" outlineLevel="0" collapsed="false">
      <c r="A783" s="3" t="s">
        <v>18</v>
      </c>
      <c r="B783" s="3" t="n">
        <v>1972</v>
      </c>
      <c r="C783" s="4" t="n">
        <v>39.982280723959</v>
      </c>
      <c r="D783" s="4" t="n">
        <v>4.28421210755596</v>
      </c>
      <c r="E783" s="3" t="n">
        <f aca="false">LOOKUP(C783,{0,30,60,90},{1,2,3,4})</f>
        <v>2</v>
      </c>
    </row>
    <row r="784" customFormat="false" ht="14.4" hidden="false" customHeight="false" outlineLevel="0" collapsed="false">
      <c r="A784" s="3" t="s">
        <v>18</v>
      </c>
      <c r="B784" s="3" t="n">
        <v>1973</v>
      </c>
      <c r="C784" s="4" t="n">
        <v>37.7758452005653</v>
      </c>
      <c r="D784" s="4" t="n">
        <v>7.10437613436663</v>
      </c>
      <c r="E784" s="3" t="n">
        <f aca="false">LOOKUP(C784,{0,30,60,90},{1,2,3,4})</f>
        <v>2</v>
      </c>
    </row>
    <row r="785" customFormat="false" ht="14.4" hidden="false" customHeight="false" outlineLevel="0" collapsed="false">
      <c r="A785" s="3" t="s">
        <v>18</v>
      </c>
      <c r="B785" s="3" t="n">
        <v>1974</v>
      </c>
      <c r="C785" s="4" t="n">
        <v>36.0475482912333</v>
      </c>
      <c r="D785" s="4" t="n">
        <v>5.95260510530704</v>
      </c>
      <c r="E785" s="3" t="n">
        <f aca="false">LOOKUP(C785,{0,30,60,90},{1,2,3,4})</f>
        <v>2</v>
      </c>
    </row>
    <row r="786" customFormat="false" ht="14.4" hidden="false" customHeight="false" outlineLevel="0" collapsed="false">
      <c r="A786" s="3" t="s">
        <v>18</v>
      </c>
      <c r="B786" s="3" t="n">
        <v>1975</v>
      </c>
      <c r="C786" s="4" t="n">
        <v>35.8159067535139</v>
      </c>
      <c r="D786" s="4" t="n">
        <v>-1.15003808073115</v>
      </c>
      <c r="E786" s="3" t="n">
        <f aca="false">LOOKUP(C786,{0,30,60,90},{1,2,3,4})</f>
        <v>2</v>
      </c>
    </row>
    <row r="787" customFormat="false" ht="14.4" hidden="false" customHeight="false" outlineLevel="0" collapsed="false">
      <c r="A787" s="3" t="s">
        <v>18</v>
      </c>
      <c r="B787" s="3" t="n">
        <v>1976</v>
      </c>
      <c r="C787" s="4" t="n">
        <v>39.3730941068009</v>
      </c>
      <c r="D787" s="4" t="n">
        <v>2.43983871381976</v>
      </c>
      <c r="E787" s="3" t="n">
        <f aca="false">LOOKUP(C787,{0,30,60,90},{1,2,3,4})</f>
        <v>2</v>
      </c>
    </row>
    <row r="788" customFormat="false" ht="14.4" hidden="false" customHeight="false" outlineLevel="0" collapsed="false">
      <c r="A788" s="3" t="s">
        <v>18</v>
      </c>
      <c r="B788" s="3" t="n">
        <v>1977</v>
      </c>
      <c r="C788" s="4" t="n">
        <v>41.9706078824315</v>
      </c>
      <c r="D788" s="4" t="n">
        <v>-4.87126131320982</v>
      </c>
      <c r="E788" s="3" t="n">
        <f aca="false">LOOKUP(C788,{0,30,60,90},{1,2,3,4})</f>
        <v>2</v>
      </c>
    </row>
    <row r="789" customFormat="false" ht="14.4" hidden="false" customHeight="false" outlineLevel="0" collapsed="false">
      <c r="A789" s="3" t="s">
        <v>18</v>
      </c>
      <c r="B789" s="3" t="n">
        <v>1978</v>
      </c>
      <c r="C789" s="4" t="n">
        <v>44.0971812713763</v>
      </c>
      <c r="D789" s="4" t="n">
        <v>0.403225806451624</v>
      </c>
      <c r="E789" s="3" t="n">
        <f aca="false">LOOKUP(C789,{0,30,60,90},{1,2,3,4})</f>
        <v>2</v>
      </c>
    </row>
    <row r="790" customFormat="false" ht="14.4" hidden="false" customHeight="false" outlineLevel="0" collapsed="false">
      <c r="A790" s="3" t="s">
        <v>18</v>
      </c>
      <c r="B790" s="3" t="n">
        <v>1979</v>
      </c>
      <c r="C790" s="4" t="n">
        <v>44.5263955544329</v>
      </c>
      <c r="D790" s="4" t="n">
        <v>2.03953067170644</v>
      </c>
      <c r="E790" s="3" t="n">
        <f aca="false">LOOKUP(C790,{0,30,60,90},{1,2,3,4})</f>
        <v>2</v>
      </c>
    </row>
    <row r="791" customFormat="false" ht="14.4" hidden="false" customHeight="false" outlineLevel="0" collapsed="false">
      <c r="A791" s="3" t="s">
        <v>18</v>
      </c>
      <c r="B791" s="3" t="n">
        <v>1980</v>
      </c>
      <c r="C791" s="4" t="n">
        <v>44.9765135699374</v>
      </c>
      <c r="D791" s="4" t="n">
        <v>1.009</v>
      </c>
      <c r="E791" s="3" t="n">
        <f aca="false">LOOKUP(C791,{0,30,60,90},{1,2,3,4})</f>
        <v>2</v>
      </c>
    </row>
    <row r="792" customFormat="false" ht="14.4" hidden="false" customHeight="false" outlineLevel="0" collapsed="false">
      <c r="A792" s="3" t="s">
        <v>18</v>
      </c>
      <c r="B792" s="3" t="n">
        <v>1981</v>
      </c>
      <c r="C792" s="4" t="n">
        <v>41.629916460507</v>
      </c>
      <c r="D792" s="4" t="n">
        <v>2.961</v>
      </c>
      <c r="E792" s="3" t="n">
        <f aca="false">LOOKUP(C792,{0,30,60,90},{1,2,3,4})</f>
        <v>2</v>
      </c>
    </row>
    <row r="793" customFormat="false" ht="14.4" hidden="false" customHeight="false" outlineLevel="0" collapsed="false">
      <c r="A793" s="3" t="s">
        <v>18</v>
      </c>
      <c r="B793" s="3" t="n">
        <v>1982</v>
      </c>
      <c r="C793" s="4" t="n">
        <v>45.7671368079213</v>
      </c>
      <c r="D793" s="4" t="n">
        <v>2.878</v>
      </c>
      <c r="E793" s="3" t="n">
        <f aca="false">LOOKUP(C793,{0,30,60,90},{1,2,3,4})</f>
        <v>2</v>
      </c>
    </row>
    <row r="794" customFormat="false" ht="14.4" hidden="false" customHeight="false" outlineLevel="0" collapsed="false">
      <c r="A794" s="3" t="s">
        <v>18</v>
      </c>
      <c r="B794" s="3" t="n">
        <v>1983</v>
      </c>
      <c r="C794" s="4" t="n">
        <v>53.7529779844427</v>
      </c>
      <c r="D794" s="4" t="n">
        <v>-0.124</v>
      </c>
      <c r="E794" s="3" t="n">
        <f aca="false">LOOKUP(C794,{0,30,60,90},{1,2,3,4})</f>
        <v>2</v>
      </c>
    </row>
    <row r="795" customFormat="false" ht="14.4" hidden="false" customHeight="false" outlineLevel="0" collapsed="false">
      <c r="A795" s="3" t="s">
        <v>18</v>
      </c>
      <c r="B795" s="3" t="n">
        <v>1984</v>
      </c>
      <c r="C795" s="4" t="n">
        <v>55.591419712296</v>
      </c>
      <c r="D795" s="4" t="n">
        <v>6.858</v>
      </c>
      <c r="E795" s="3" t="n">
        <f aca="false">LOOKUP(C795,{0,30,60,90},{1,2,3,4})</f>
        <v>2</v>
      </c>
    </row>
    <row r="796" customFormat="false" ht="14.4" hidden="false" customHeight="false" outlineLevel="0" collapsed="false">
      <c r="A796" s="3" t="s">
        <v>18</v>
      </c>
      <c r="B796" s="3" t="n">
        <v>1985</v>
      </c>
      <c r="C796" s="4" t="n">
        <v>62.3647365399055</v>
      </c>
      <c r="D796" s="4" t="n">
        <v>1.213</v>
      </c>
      <c r="E796" s="3" t="n">
        <f aca="false">LOOKUP(C796,{0,30,60,90},{1,2,3,4})</f>
        <v>3</v>
      </c>
    </row>
    <row r="797" customFormat="false" ht="14.4" hidden="false" customHeight="false" outlineLevel="0" collapsed="false">
      <c r="A797" s="3" t="s">
        <v>18</v>
      </c>
      <c r="B797" s="3" t="n">
        <v>1986</v>
      </c>
      <c r="C797" s="4" t="n">
        <v>57.2912190230626</v>
      </c>
      <c r="D797" s="4" t="n">
        <v>1.81</v>
      </c>
      <c r="E797" s="3" t="n">
        <f aca="false">LOOKUP(C797,{0,30,60,90},{1,2,3,4})</f>
        <v>2</v>
      </c>
    </row>
    <row r="798" customFormat="false" ht="14.4" hidden="false" customHeight="false" outlineLevel="0" collapsed="false">
      <c r="A798" s="3" t="s">
        <v>18</v>
      </c>
      <c r="B798" s="3" t="n">
        <v>1987</v>
      </c>
      <c r="C798" s="4" t="n">
        <v>67.7775117708084</v>
      </c>
      <c r="D798" s="4" t="n">
        <v>0.754</v>
      </c>
      <c r="E798" s="3" t="n">
        <f aca="false">LOOKUP(C798,{0,30,60,90},{1,2,3,4})</f>
        <v>3</v>
      </c>
    </row>
    <row r="799" customFormat="false" ht="14.4" hidden="false" customHeight="false" outlineLevel="0" collapsed="false">
      <c r="A799" s="3" t="s">
        <v>18</v>
      </c>
      <c r="B799" s="3" t="n">
        <v>1988</v>
      </c>
      <c r="C799" s="4" t="n">
        <v>57.4385815310878</v>
      </c>
      <c r="D799" s="4" t="n">
        <v>-0.022</v>
      </c>
      <c r="E799" s="3" t="n">
        <f aca="false">LOOKUP(C799,{0,30,60,90},{1,2,3,4})</f>
        <v>2</v>
      </c>
    </row>
    <row r="800" customFormat="false" ht="14.4" hidden="false" customHeight="false" outlineLevel="0" collapsed="false">
      <c r="A800" s="3" t="s">
        <v>18</v>
      </c>
      <c r="B800" s="3" t="n">
        <v>1989</v>
      </c>
      <c r="C800" s="4" t="n">
        <v>55.2647324845196</v>
      </c>
      <c r="D800" s="4" t="n">
        <v>0.846</v>
      </c>
      <c r="E800" s="3" t="n">
        <f aca="false">LOOKUP(C800,{0,30,60,90},{1,2,3,4})</f>
        <v>2</v>
      </c>
    </row>
    <row r="801" customFormat="false" ht="14.4" hidden="false" customHeight="false" outlineLevel="0" collapsed="false">
      <c r="A801" s="3" t="s">
        <v>18</v>
      </c>
      <c r="B801" s="3" t="n">
        <v>1990</v>
      </c>
      <c r="C801" s="4" t="n">
        <v>60.6176181102362</v>
      </c>
      <c r="D801" s="4" t="n">
        <v>0.056</v>
      </c>
      <c r="E801" s="3" t="n">
        <f aca="false">LOOKUP(C801,{0,30,60,90},{1,2,3,4})</f>
        <v>3</v>
      </c>
    </row>
    <row r="802" customFormat="false" ht="14.4" hidden="false" customHeight="false" outlineLevel="0" collapsed="false">
      <c r="A802" s="3" t="s">
        <v>18</v>
      </c>
      <c r="B802" s="3" t="n">
        <v>1991</v>
      </c>
      <c r="C802" s="4" t="n">
        <v>60.2377426785127</v>
      </c>
      <c r="D802" s="4" t="n">
        <v>-1.677</v>
      </c>
      <c r="E802" s="3" t="n">
        <f aca="false">LOOKUP(C802,{0,30,60,90},{1,2,3,4})</f>
        <v>3</v>
      </c>
    </row>
    <row r="803" customFormat="false" ht="14.4" hidden="false" customHeight="false" outlineLevel="0" collapsed="false">
      <c r="A803" s="3" t="s">
        <v>18</v>
      </c>
      <c r="B803" s="3" t="n">
        <v>1992</v>
      </c>
      <c r="C803" s="4" t="n">
        <v>62.0285463679132</v>
      </c>
      <c r="D803" s="4" t="n">
        <v>0.771</v>
      </c>
      <c r="E803" s="3" t="n">
        <f aca="false">LOOKUP(C803,{0,30,60,90},{1,2,3,4})</f>
        <v>3</v>
      </c>
    </row>
    <row r="804" customFormat="false" ht="14.4" hidden="false" customHeight="false" outlineLevel="0" collapsed="false">
      <c r="A804" s="3" t="s">
        <v>18</v>
      </c>
      <c r="B804" s="3" t="n">
        <v>1993</v>
      </c>
      <c r="C804" s="4" t="n">
        <v>58.3360979026134</v>
      </c>
      <c r="D804" s="4" t="n">
        <v>5.195</v>
      </c>
      <c r="E804" s="3" t="n">
        <f aca="false">LOOKUP(C804,{0,30,60,90},{1,2,3,4})</f>
        <v>2</v>
      </c>
    </row>
    <row r="805" customFormat="false" ht="14.4" hidden="false" customHeight="false" outlineLevel="0" collapsed="false">
      <c r="A805" s="3" t="s">
        <v>18</v>
      </c>
      <c r="B805" s="3" t="n">
        <v>1994</v>
      </c>
      <c r="C805" s="4" t="n">
        <v>52.9775556544461</v>
      </c>
      <c r="D805" s="4" t="n">
        <v>5.859</v>
      </c>
      <c r="E805" s="3" t="n">
        <f aca="false">LOOKUP(C805,{0,30,60,90},{1,2,3,4})</f>
        <v>2</v>
      </c>
    </row>
    <row r="806" customFormat="false" ht="14.4" hidden="false" customHeight="false" outlineLevel="0" collapsed="false">
      <c r="A806" s="3" t="s">
        <v>18</v>
      </c>
      <c r="B806" s="3" t="n">
        <v>1995</v>
      </c>
      <c r="C806" s="4" t="n">
        <v>47.2018839648897</v>
      </c>
      <c r="D806" s="4" t="n">
        <v>4.337</v>
      </c>
      <c r="E806" s="3" t="n">
        <f aca="false">LOOKUP(C806,{0,30,60,90},{1,2,3,4})</f>
        <v>2</v>
      </c>
    </row>
    <row r="807" customFormat="false" ht="14.4" hidden="false" customHeight="false" outlineLevel="0" collapsed="false">
      <c r="A807" s="3" t="s">
        <v>18</v>
      </c>
      <c r="B807" s="3" t="n">
        <v>1996</v>
      </c>
      <c r="C807" s="4" t="n">
        <v>42.3637978379151</v>
      </c>
      <c r="D807" s="4" t="n">
        <v>4.019</v>
      </c>
      <c r="E807" s="3" t="n">
        <f aca="false">LOOKUP(C807,{0,30,60,90},{1,2,3,4})</f>
        <v>2</v>
      </c>
    </row>
    <row r="808" customFormat="false" ht="14.4" hidden="false" customHeight="false" outlineLevel="0" collapsed="false">
      <c r="A808" s="3" t="s">
        <v>18</v>
      </c>
      <c r="B808" s="3" t="n">
        <v>1997</v>
      </c>
      <c r="C808" s="4" t="n">
        <v>35.3988919394995</v>
      </c>
      <c r="D808" s="4" t="n">
        <v>2.163</v>
      </c>
      <c r="E808" s="3" t="n">
        <f aca="false">LOOKUP(C808,{0,30,60,90},{1,2,3,4})</f>
        <v>2</v>
      </c>
    </row>
    <row r="809" customFormat="false" ht="14.4" hidden="false" customHeight="false" outlineLevel="0" collapsed="false">
      <c r="A809" s="3" t="s">
        <v>18</v>
      </c>
      <c r="B809" s="3" t="n">
        <v>1998</v>
      </c>
      <c r="C809" s="4" t="n">
        <v>36.6492247874573</v>
      </c>
      <c r="D809" s="4" t="n">
        <v>-0.048</v>
      </c>
      <c r="E809" s="3" t="n">
        <f aca="false">LOOKUP(C809,{0,30,60,90},{1,2,3,4})</f>
        <v>2</v>
      </c>
    </row>
    <row r="810" customFormat="false" ht="14.4" hidden="false" customHeight="false" outlineLevel="0" collapsed="false">
      <c r="A810" s="3" t="s">
        <v>18</v>
      </c>
      <c r="B810" s="3" t="n">
        <v>1999</v>
      </c>
      <c r="C810" s="4" t="n">
        <v>33.4844352830653</v>
      </c>
      <c r="D810" s="4" t="n">
        <v>4.329</v>
      </c>
      <c r="E810" s="3" t="n">
        <f aca="false">LOOKUP(C810,{0,30,60,90},{1,2,3,4})</f>
        <v>2</v>
      </c>
    </row>
    <row r="811" customFormat="false" ht="14.4" hidden="false" customHeight="false" outlineLevel="0" collapsed="false">
      <c r="A811" s="3" t="s">
        <v>18</v>
      </c>
      <c r="B811" s="3" t="n">
        <v>2000</v>
      </c>
      <c r="C811" s="4" t="n">
        <v>31.0950252791055</v>
      </c>
      <c r="D811" s="4" t="n">
        <v>3.83</v>
      </c>
      <c r="E811" s="3" t="n">
        <f aca="false">LOOKUP(C811,{0,30,60,90},{1,2,3,4})</f>
        <v>2</v>
      </c>
    </row>
    <row r="812" customFormat="false" ht="14.4" hidden="false" customHeight="false" outlineLevel="0" collapsed="false">
      <c r="A812" s="3" t="s">
        <v>18</v>
      </c>
      <c r="B812" s="3" t="n">
        <v>2001</v>
      </c>
      <c r="C812" s="4" t="n">
        <v>29.4927954815314</v>
      </c>
      <c r="D812" s="4" t="n">
        <v>2.614</v>
      </c>
      <c r="E812" s="3" t="n">
        <f aca="false">LOOKUP(C812,{0,30,60,90},{1,2,3,4})</f>
        <v>1</v>
      </c>
    </row>
    <row r="813" customFormat="false" ht="14.4" hidden="false" customHeight="false" outlineLevel="0" collapsed="false">
      <c r="A813" s="3" t="s">
        <v>18</v>
      </c>
      <c r="B813" s="3" t="n">
        <v>2002</v>
      </c>
      <c r="C813" s="4" t="n">
        <v>27.6338488313512</v>
      </c>
      <c r="D813" s="4" t="n">
        <v>4.926</v>
      </c>
      <c r="E813" s="3" t="n">
        <f aca="false">LOOKUP(C813,{0,30,60,90},{1,2,3,4})</f>
        <v>1</v>
      </c>
    </row>
    <row r="814" customFormat="false" ht="14.4" hidden="false" customHeight="false" outlineLevel="0" collapsed="false">
      <c r="A814" s="3" t="s">
        <v>18</v>
      </c>
      <c r="B814" s="3" t="n">
        <v>2003</v>
      </c>
      <c r="C814" s="4" t="n">
        <v>25.7871343023339</v>
      </c>
      <c r="D814" s="4" t="n">
        <v>4.135</v>
      </c>
      <c r="E814" s="3" t="n">
        <f aca="false">LOOKUP(C814,{0,30,60,90},{1,2,3,4})</f>
        <v>1</v>
      </c>
    </row>
    <row r="815" customFormat="false" ht="14.4" hidden="false" customHeight="false" outlineLevel="0" collapsed="false">
      <c r="A815" s="3" t="s">
        <v>18</v>
      </c>
      <c r="B815" s="3" t="n">
        <v>2004</v>
      </c>
      <c r="C815" s="4" t="n">
        <v>23.6931962173049</v>
      </c>
      <c r="D815" s="4" t="n">
        <v>4.536</v>
      </c>
      <c r="E815" s="3" t="n">
        <f aca="false">LOOKUP(C815,{0,30,60,90},{1,2,3,4})</f>
        <v>1</v>
      </c>
    </row>
    <row r="816" customFormat="false" ht="14.4" hidden="false" customHeight="false" outlineLevel="0" collapsed="false">
      <c r="A816" s="3" t="s">
        <v>18</v>
      </c>
      <c r="B816" s="3" t="n">
        <v>2005</v>
      </c>
      <c r="C816" s="4" t="n">
        <v>22.271297384894</v>
      </c>
      <c r="D816" s="4" t="n">
        <v>2.813</v>
      </c>
      <c r="E816" s="3" t="n">
        <f aca="false">LOOKUP(C816,{0,30,60,90},{1,2,3,4})</f>
        <v>1</v>
      </c>
    </row>
    <row r="817" customFormat="false" ht="14.4" hidden="false" customHeight="false" outlineLevel="0" collapsed="false">
      <c r="A817" s="3" t="s">
        <v>18</v>
      </c>
      <c r="B817" s="3" t="n">
        <v>2006</v>
      </c>
      <c r="C817" s="4" t="n">
        <v>21.3481590290654</v>
      </c>
      <c r="D817" s="4" t="n">
        <v>1.954</v>
      </c>
      <c r="E817" s="3" t="n">
        <f aca="false">LOOKUP(C817,{0,30,60,90},{1,2,3,4})</f>
        <v>1</v>
      </c>
    </row>
    <row r="818" customFormat="false" ht="14.4" hidden="false" customHeight="false" outlineLevel="0" collapsed="false">
      <c r="A818" s="3" t="s">
        <v>18</v>
      </c>
      <c r="B818" s="3" t="n">
        <v>2007</v>
      </c>
      <c r="C818" s="4" t="n">
        <v>17.5250704668216</v>
      </c>
      <c r="D818" s="4" t="n">
        <v>3.193</v>
      </c>
      <c r="E818" s="3" t="n">
        <f aca="false">LOOKUP(C818,{0,30,60,90},{1,2,3,4})</f>
        <v>1</v>
      </c>
    </row>
    <row r="819" customFormat="false" ht="14.4" hidden="false" customHeight="false" outlineLevel="0" collapsed="false">
      <c r="A819" s="3" t="s">
        <v>18</v>
      </c>
      <c r="B819" s="3" t="n">
        <v>2008</v>
      </c>
      <c r="C819" s="4" t="n">
        <v>17.7386166570323</v>
      </c>
      <c r="D819" s="4" t="n">
        <v>0.194</v>
      </c>
      <c r="E819" s="3" t="n">
        <f aca="false">LOOKUP(C819,{0,30,60,90},{1,2,3,4})</f>
        <v>1</v>
      </c>
    </row>
    <row r="820" customFormat="false" ht="14.4" hidden="false" customHeight="false" outlineLevel="0" collapsed="false">
      <c r="A820" s="3" t="s">
        <v>18</v>
      </c>
      <c r="B820" s="3" t="n">
        <v>2009</v>
      </c>
      <c r="C820" s="4" t="n">
        <v>24.2546978232533</v>
      </c>
      <c r="D820" s="4" t="n">
        <v>-2.175</v>
      </c>
      <c r="E820" s="3" t="n">
        <f aca="false">LOOKUP(C820,{0,30,60,90},{1,2,3,4})</f>
        <v>1</v>
      </c>
    </row>
    <row r="821" customFormat="false" ht="14.4" hidden="false" customHeight="false" outlineLevel="0" collapsed="false">
      <c r="A821" s="3" t="s">
        <v>19</v>
      </c>
      <c r="B821" s="3" t="n">
        <v>1946</v>
      </c>
      <c r="C821" s="4" t="n">
        <v>64.9935052885508</v>
      </c>
      <c r="D821" s="4" t="n">
        <v>10.2012700697625</v>
      </c>
      <c r="E821" s="3" t="n">
        <f aca="false">LOOKUP(C821,{0,30,60,90},{1,2,3,4})</f>
        <v>3</v>
      </c>
    </row>
    <row r="822" customFormat="false" ht="14.4" hidden="false" customHeight="false" outlineLevel="0" collapsed="false">
      <c r="A822" s="3" t="s">
        <v>19</v>
      </c>
      <c r="B822" s="3" t="n">
        <v>1947</v>
      </c>
      <c r="C822" s="4" t="n">
        <v>53.1086939386774</v>
      </c>
      <c r="D822" s="4" t="n">
        <v>13.5629733774774</v>
      </c>
      <c r="E822" s="3" t="n">
        <f aca="false">LOOKUP(C822,{0,30,60,90},{1,2,3,4})</f>
        <v>2</v>
      </c>
    </row>
    <row r="823" customFormat="false" ht="14.4" hidden="false" customHeight="false" outlineLevel="0" collapsed="false">
      <c r="A823" s="3" t="s">
        <v>19</v>
      </c>
      <c r="B823" s="3" t="n">
        <v>1948</v>
      </c>
      <c r="C823" s="4" t="n">
        <v>45.5286248561565</v>
      </c>
      <c r="D823" s="4" t="n">
        <v>6.95151660376605</v>
      </c>
      <c r="E823" s="3" t="n">
        <f aca="false">LOOKUP(C823,{0,30,60,90},{1,2,3,4})</f>
        <v>2</v>
      </c>
    </row>
    <row r="824" customFormat="false" ht="14.4" hidden="false" customHeight="false" outlineLevel="0" collapsed="false">
      <c r="A824" s="3" t="s">
        <v>19</v>
      </c>
      <c r="B824" s="3" t="n">
        <v>1949</v>
      </c>
      <c r="C824" s="4" t="n">
        <v>45.4748480632643</v>
      </c>
      <c r="D824" s="4" t="n">
        <v>2.66708986608539</v>
      </c>
      <c r="E824" s="3" t="n">
        <f aca="false">LOOKUP(C824,{0,30,60,90},{1,2,3,4})</f>
        <v>2</v>
      </c>
    </row>
    <row r="825" customFormat="false" ht="14.4" hidden="false" customHeight="false" outlineLevel="0" collapsed="false">
      <c r="A825" s="3" t="s">
        <v>19</v>
      </c>
      <c r="B825" s="3" t="n">
        <v>1950</v>
      </c>
      <c r="C825" s="4" t="n">
        <v>31.5318781927951</v>
      </c>
      <c r="D825" s="4" t="n">
        <v>4.87008706326295</v>
      </c>
      <c r="E825" s="3" t="n">
        <f aca="false">LOOKUP(C825,{0,30,60,90},{1,2,3,4})</f>
        <v>2</v>
      </c>
    </row>
    <row r="826" customFormat="false" ht="14.4" hidden="false" customHeight="false" outlineLevel="0" collapsed="false">
      <c r="A826" s="3" t="s">
        <v>19</v>
      </c>
      <c r="B826" s="3" t="n">
        <v>1951</v>
      </c>
      <c r="C826" s="4" t="n">
        <v>26.343725019984</v>
      </c>
      <c r="D826" s="4" t="n">
        <v>5.4177667373313</v>
      </c>
      <c r="E826" s="3" t="n">
        <f aca="false">LOOKUP(C826,{0,30,60,90},{1,2,3,4})</f>
        <v>1</v>
      </c>
    </row>
    <row r="827" customFormat="false" ht="14.4" hidden="false" customHeight="false" outlineLevel="0" collapsed="false">
      <c r="A827" s="3" t="s">
        <v>19</v>
      </c>
      <c r="B827" s="3" t="n">
        <v>1952</v>
      </c>
      <c r="C827" s="4" t="n">
        <v>23.7955817094347</v>
      </c>
      <c r="D827" s="4" t="n">
        <v>3.52437038377391</v>
      </c>
      <c r="E827" s="3" t="n">
        <f aca="false">LOOKUP(C827,{0,30,60,90},{1,2,3,4})</f>
        <v>1</v>
      </c>
    </row>
    <row r="828" customFormat="false" ht="14.4" hidden="false" customHeight="false" outlineLevel="0" collapsed="false">
      <c r="A828" s="3" t="s">
        <v>19</v>
      </c>
      <c r="B828" s="3" t="n">
        <v>1953</v>
      </c>
      <c r="C828" s="4" t="n">
        <v>25.9615476133822</v>
      </c>
      <c r="D828" s="4" t="n">
        <v>3.97165261744541</v>
      </c>
      <c r="E828" s="3" t="n">
        <f aca="false">LOOKUP(C828,{0,30,60,90},{1,2,3,4})</f>
        <v>1</v>
      </c>
    </row>
    <row r="829" customFormat="false" ht="14.4" hidden="false" customHeight="false" outlineLevel="0" collapsed="false">
      <c r="A829" s="3" t="s">
        <v>19</v>
      </c>
      <c r="B829" s="3" t="n">
        <v>1954</v>
      </c>
      <c r="C829" s="4" t="n">
        <v>26.1893065485328</v>
      </c>
      <c r="D829" s="4" t="n">
        <v>5.04752953402716</v>
      </c>
      <c r="E829" s="3" t="n">
        <f aca="false">LOOKUP(C829,{0,30,60,90},{1,2,3,4})</f>
        <v>1</v>
      </c>
    </row>
    <row r="830" customFormat="false" ht="14.4" hidden="false" customHeight="false" outlineLevel="0" collapsed="false">
      <c r="A830" s="3" t="s">
        <v>19</v>
      </c>
      <c r="B830" s="3" t="n">
        <v>1955</v>
      </c>
      <c r="C830" s="4" t="n">
        <v>26.7011285937886</v>
      </c>
      <c r="D830" s="4" t="n">
        <v>2.20773032955921</v>
      </c>
      <c r="E830" s="3" t="n">
        <f aca="false">LOOKUP(C830,{0,30,60,90},{1,2,3,4})</f>
        <v>1</v>
      </c>
    </row>
    <row r="831" customFormat="false" ht="14.4" hidden="false" customHeight="false" outlineLevel="0" collapsed="false">
      <c r="A831" s="3" t="s">
        <v>19</v>
      </c>
      <c r="B831" s="3" t="n">
        <v>1956</v>
      </c>
      <c r="C831" s="4" t="n">
        <v>26.8607530405651</v>
      </c>
      <c r="D831" s="4" t="n">
        <v>5.33676377961161</v>
      </c>
      <c r="E831" s="3" t="n">
        <f aca="false">LOOKUP(C831,{0,30,60,90},{1,2,3,4})</f>
        <v>1</v>
      </c>
    </row>
    <row r="832" customFormat="false" ht="14.4" hidden="false" customHeight="false" outlineLevel="0" collapsed="false">
      <c r="A832" s="3" t="s">
        <v>19</v>
      </c>
      <c r="B832" s="3" t="n">
        <v>1957</v>
      </c>
      <c r="C832" s="4" t="n">
        <v>28.1465399343545</v>
      </c>
      <c r="D832" s="4" t="n">
        <v>3.01577649403737</v>
      </c>
      <c r="E832" s="3" t="n">
        <f aca="false">LOOKUP(C832,{0,30,60,90},{1,2,3,4})</f>
        <v>1</v>
      </c>
    </row>
    <row r="833" customFormat="false" ht="14.4" hidden="false" customHeight="false" outlineLevel="0" collapsed="false">
      <c r="A833" s="3" t="s">
        <v>19</v>
      </c>
      <c r="B833" s="3" t="n">
        <v>1958</v>
      </c>
      <c r="C833" s="4" t="n">
        <v>28.4609853802171</v>
      </c>
      <c r="D833" s="4" t="n">
        <v>0</v>
      </c>
      <c r="E833" s="3" t="n">
        <f aca="false">LOOKUP(C833,{0,30,60,90},{1,2,3,4})</f>
        <v>1</v>
      </c>
    </row>
    <row r="834" customFormat="false" ht="14.4" hidden="false" customHeight="false" outlineLevel="0" collapsed="false">
      <c r="A834" s="3" t="s">
        <v>19</v>
      </c>
      <c r="B834" s="3" t="n">
        <v>1959</v>
      </c>
      <c r="C834" s="4" t="n">
        <v>29.8979262226242</v>
      </c>
      <c r="D834" s="4" t="n">
        <v>4.21529693018559</v>
      </c>
      <c r="E834" s="3" t="n">
        <f aca="false">LOOKUP(C834,{0,30,60,90},{1,2,3,4})</f>
        <v>1</v>
      </c>
    </row>
    <row r="835" customFormat="false" ht="14.4" hidden="false" customHeight="false" outlineLevel="0" collapsed="false">
      <c r="A835" s="3" t="s">
        <v>19</v>
      </c>
      <c r="B835" s="3" t="n">
        <v>1960</v>
      </c>
      <c r="C835" s="4" t="n">
        <v>29.4609474257366</v>
      </c>
      <c r="D835" s="4" t="n">
        <v>5.62665399586522</v>
      </c>
      <c r="E835" s="3" t="n">
        <f aca="false">LOOKUP(C835,{0,30,60,90},{1,2,3,4})</f>
        <v>1</v>
      </c>
    </row>
    <row r="836" customFormat="false" ht="14.4" hidden="false" customHeight="false" outlineLevel="0" collapsed="false">
      <c r="A836" s="3" t="s">
        <v>19</v>
      </c>
      <c r="B836" s="3" t="n">
        <v>1961</v>
      </c>
      <c r="C836" s="4" t="n">
        <v>25.1066377882533</v>
      </c>
      <c r="D836" s="4" t="n">
        <v>6.2677256369313</v>
      </c>
      <c r="E836" s="3" t="n">
        <f aca="false">LOOKUP(C836,{0,30,60,90},{1,2,3,4})</f>
        <v>1</v>
      </c>
    </row>
    <row r="837" customFormat="false" ht="14.4" hidden="false" customHeight="false" outlineLevel="0" collapsed="false">
      <c r="A837" s="3" t="s">
        <v>19</v>
      </c>
      <c r="B837" s="3" t="n">
        <v>1962</v>
      </c>
      <c r="C837" s="4" t="n">
        <v>24.2761555739449</v>
      </c>
      <c r="D837" s="4" t="n">
        <v>2.81600511338311</v>
      </c>
      <c r="E837" s="3" t="n">
        <f aca="false">LOOKUP(C837,{0,30,60,90},{1,2,3,4})</f>
        <v>1</v>
      </c>
    </row>
    <row r="838" customFormat="false" ht="14.4" hidden="false" customHeight="false" outlineLevel="0" collapsed="false">
      <c r="A838" s="3" t="s">
        <v>19</v>
      </c>
      <c r="B838" s="3" t="n">
        <v>1963</v>
      </c>
      <c r="C838" s="4" t="n">
        <v>22.9756247125556</v>
      </c>
      <c r="D838" s="4" t="n">
        <v>3.82434097874336</v>
      </c>
      <c r="E838" s="3" t="n">
        <f aca="false">LOOKUP(C838,{0,30,60,90},{1,2,3,4})</f>
        <v>1</v>
      </c>
    </row>
    <row r="839" customFormat="false" ht="14.4" hidden="false" customHeight="false" outlineLevel="0" collapsed="false">
      <c r="A839" s="3" t="s">
        <v>19</v>
      </c>
      <c r="B839" s="3" t="n">
        <v>1964</v>
      </c>
      <c r="C839" s="4" t="n">
        <v>22.0751380776414</v>
      </c>
      <c r="D839" s="4" t="n">
        <v>4.97765125452359</v>
      </c>
      <c r="E839" s="3" t="n">
        <f aca="false">LOOKUP(C839,{0,30,60,90},{1,2,3,4})</f>
        <v>1</v>
      </c>
    </row>
    <row r="840" customFormat="false" ht="14.4" hidden="false" customHeight="false" outlineLevel="0" collapsed="false">
      <c r="A840" s="3" t="s">
        <v>19</v>
      </c>
      <c r="B840" s="3" t="n">
        <v>1965</v>
      </c>
      <c r="C840" s="4" t="n">
        <v>20.5058393637601</v>
      </c>
      <c r="D840" s="4" t="n">
        <v>5.31050493325596</v>
      </c>
      <c r="E840" s="3" t="n">
        <f aca="false">LOOKUP(C840,{0,30,60,90},{1,2,3,4})</f>
        <v>1</v>
      </c>
    </row>
    <row r="841" customFormat="false" ht="14.4" hidden="false" customHeight="false" outlineLevel="0" collapsed="false">
      <c r="A841" s="3" t="s">
        <v>19</v>
      </c>
      <c r="B841" s="3" t="n">
        <v>1966</v>
      </c>
      <c r="C841" s="4" t="n">
        <v>22.2525609778446</v>
      </c>
      <c r="D841" s="4" t="n">
        <v>3.78203361807661</v>
      </c>
      <c r="E841" s="3" t="n">
        <f aca="false">LOOKUP(C841,{0,30,60,90},{1,2,3,4})</f>
        <v>1</v>
      </c>
    </row>
    <row r="842" customFormat="false" ht="14.4" hidden="false" customHeight="false" outlineLevel="0" collapsed="false">
      <c r="A842" s="3" t="s">
        <v>19</v>
      </c>
      <c r="B842" s="3" t="n">
        <v>1967</v>
      </c>
      <c r="C842" s="4" t="n">
        <v>23.1021775544389</v>
      </c>
      <c r="D842" s="4" t="n">
        <v>6.24741064582213</v>
      </c>
      <c r="E842" s="3" t="n">
        <f aca="false">LOOKUP(C842,{0,30,60,90},{1,2,3,4})</f>
        <v>1</v>
      </c>
    </row>
    <row r="843" customFormat="false" ht="14.4" hidden="false" customHeight="false" outlineLevel="0" collapsed="false">
      <c r="A843" s="3" t="s">
        <v>19</v>
      </c>
      <c r="B843" s="3" t="n">
        <v>1968</v>
      </c>
      <c r="C843" s="4" t="n">
        <v>23.0933333333333</v>
      </c>
      <c r="D843" s="4" t="n">
        <v>2.24568539291954</v>
      </c>
      <c r="E843" s="3" t="n">
        <f aca="false">LOOKUP(C843,{0,30,60,90},{1,2,3,4})</f>
        <v>1</v>
      </c>
    </row>
    <row r="844" customFormat="false" ht="14.4" hidden="false" customHeight="false" outlineLevel="0" collapsed="false">
      <c r="A844" s="3" t="s">
        <v>19</v>
      </c>
      <c r="B844" s="3" t="n">
        <v>1969</v>
      </c>
      <c r="C844" s="4" t="n">
        <v>22.7937998789939</v>
      </c>
      <c r="D844" s="4" t="n">
        <v>4.51282440271132</v>
      </c>
      <c r="E844" s="3" t="n">
        <f aca="false">LOOKUP(C844,{0,30,60,90},{1,2,3,4})</f>
        <v>1</v>
      </c>
    </row>
    <row r="845" customFormat="false" ht="14.4" hidden="false" customHeight="false" outlineLevel="0" collapsed="false">
      <c r="A845" s="3" t="s">
        <v>19</v>
      </c>
      <c r="B845" s="3" t="n">
        <v>1970</v>
      </c>
      <c r="C845" s="4" t="n">
        <v>23.6350889492595</v>
      </c>
      <c r="D845" s="4" t="n">
        <v>1.98701264664198</v>
      </c>
      <c r="E845" s="3" t="n">
        <f aca="false">LOOKUP(C845,{0,30,60,90},{1,2,3,4})</f>
        <v>1</v>
      </c>
    </row>
    <row r="846" customFormat="false" ht="14.4" hidden="false" customHeight="false" outlineLevel="0" collapsed="false">
      <c r="A846" s="3" t="s">
        <v>19</v>
      </c>
      <c r="B846" s="3" t="n">
        <v>1971</v>
      </c>
      <c r="C846" s="4" t="n">
        <v>24.3005443016666</v>
      </c>
      <c r="D846" s="4" t="n">
        <v>5.13049614827319</v>
      </c>
      <c r="E846" s="3" t="n">
        <f aca="false">LOOKUP(C846,{0,30,60,90},{1,2,3,4})</f>
        <v>1</v>
      </c>
    </row>
    <row r="847" customFormat="false" ht="14.4" hidden="false" customHeight="false" outlineLevel="0" collapsed="false">
      <c r="A847" s="3" t="s">
        <v>19</v>
      </c>
      <c r="B847" s="3" t="n">
        <v>1972</v>
      </c>
      <c r="C847" s="4" t="n">
        <v>26.0878401723472</v>
      </c>
      <c r="D847" s="4" t="n">
        <v>5.09315929308372</v>
      </c>
      <c r="E847" s="3" t="n">
        <f aca="false">LOOKUP(C847,{0,30,60,90},{1,2,3,4})</f>
        <v>1</v>
      </c>
    </row>
    <row r="848" customFormat="false" ht="14.4" hidden="false" customHeight="false" outlineLevel="0" collapsed="false">
      <c r="A848" s="3" t="s">
        <v>19</v>
      </c>
      <c r="B848" s="3" t="n">
        <v>1973</v>
      </c>
      <c r="C848" s="4" t="n">
        <v>26.3929120623681</v>
      </c>
      <c r="D848" s="4" t="n">
        <v>4.41316973151698</v>
      </c>
      <c r="E848" s="3" t="n">
        <f aca="false">LOOKUP(C848,{0,30,60,90},{1,2,3,4})</f>
        <v>1</v>
      </c>
    </row>
    <row r="849" customFormat="false" ht="14.4" hidden="false" customHeight="false" outlineLevel="0" collapsed="false">
      <c r="A849" s="3" t="s">
        <v>19</v>
      </c>
      <c r="B849" s="3" t="n">
        <v>1974</v>
      </c>
      <c r="C849" s="4" t="n">
        <v>26.1643413242889</v>
      </c>
      <c r="D849" s="4" t="n">
        <v>4.19219855239348</v>
      </c>
      <c r="E849" s="3" t="n">
        <f aca="false">LOOKUP(C849,{0,30,60,90},{1,2,3,4})</f>
        <v>1</v>
      </c>
    </row>
    <row r="850" customFormat="false" ht="14.4" hidden="false" customHeight="false" outlineLevel="0" collapsed="false">
      <c r="A850" s="3" t="s">
        <v>19</v>
      </c>
      <c r="B850" s="3" t="n">
        <v>1975</v>
      </c>
      <c r="C850" s="4" t="n">
        <v>27.6270662129628</v>
      </c>
      <c r="D850" s="4" t="n">
        <v>5.22786814878407</v>
      </c>
      <c r="E850" s="3" t="n">
        <f aca="false">LOOKUP(C850,{0,30,60,90},{1,2,3,4})</f>
        <v>1</v>
      </c>
    </row>
    <row r="851" customFormat="false" ht="14.4" hidden="false" customHeight="false" outlineLevel="0" collapsed="false">
      <c r="A851" s="3" t="s">
        <v>19</v>
      </c>
      <c r="B851" s="3" t="n">
        <v>1976</v>
      </c>
      <c r="C851" s="4" t="n">
        <v>29.4237562167197</v>
      </c>
      <c r="D851" s="4" t="n">
        <v>5.86305574701056</v>
      </c>
      <c r="E851" s="3" t="n">
        <f aca="false">LOOKUP(C851,{0,30,60,90},{1,2,3,4})</f>
        <v>1</v>
      </c>
    </row>
    <row r="852" customFormat="false" ht="14.4" hidden="false" customHeight="false" outlineLevel="0" collapsed="false">
      <c r="A852" s="3" t="s">
        <v>19</v>
      </c>
      <c r="B852" s="3" t="n">
        <v>1977</v>
      </c>
      <c r="C852" s="4" t="n">
        <v>34.8495290604181</v>
      </c>
      <c r="D852" s="4" t="n">
        <v>4.267506802234</v>
      </c>
      <c r="E852" s="3" t="n">
        <f aca="false">LOOKUP(C852,{0,30,60,90},{1,2,3,4})</f>
        <v>2</v>
      </c>
    </row>
    <row r="853" customFormat="false" ht="14.4" hidden="false" customHeight="false" outlineLevel="0" collapsed="false">
      <c r="A853" s="3" t="s">
        <v>19</v>
      </c>
      <c r="B853" s="3" t="n">
        <v>1978</v>
      </c>
      <c r="C853" s="4" t="n">
        <v>35.6426572701834</v>
      </c>
      <c r="D853" s="4" t="n">
        <v>3.48768224598128</v>
      </c>
      <c r="E853" s="3" t="n">
        <f aca="false">LOOKUP(C853,{0,30,60,90},{1,2,3,4})</f>
        <v>2</v>
      </c>
    </row>
    <row r="854" customFormat="false" ht="14.4" hidden="false" customHeight="false" outlineLevel="0" collapsed="false">
      <c r="A854" s="3" t="s">
        <v>19</v>
      </c>
      <c r="B854" s="3" t="n">
        <v>1979</v>
      </c>
      <c r="C854" s="4" t="n">
        <v>38.6085296516063</v>
      </c>
      <c r="D854" s="4" t="n">
        <v>4.48125501957206</v>
      </c>
      <c r="E854" s="3" t="n">
        <f aca="false">LOOKUP(C854,{0,30,60,90},{1,2,3,4})</f>
        <v>2</v>
      </c>
    </row>
    <row r="855" customFormat="false" ht="14.4" hidden="false" customHeight="false" outlineLevel="0" collapsed="false">
      <c r="A855" s="3" t="s">
        <v>19</v>
      </c>
      <c r="B855" s="3" t="n">
        <v>1980</v>
      </c>
      <c r="C855" s="4" t="n">
        <v>33.9700284081882</v>
      </c>
      <c r="D855" s="4" t="n">
        <v>4.94943965889776</v>
      </c>
      <c r="E855" s="3" t="n">
        <f aca="false">LOOKUP(C855,{0,30,60,90},{1,2,3,4})</f>
        <v>2</v>
      </c>
    </row>
    <row r="856" customFormat="false" ht="14.4" hidden="false" customHeight="false" outlineLevel="0" collapsed="false">
      <c r="A856" s="3" t="s">
        <v>19</v>
      </c>
      <c r="B856" s="3" t="n">
        <v>1981</v>
      </c>
      <c r="C856" s="4" t="n">
        <v>29.8364590232993</v>
      </c>
      <c r="D856" s="4" t="n">
        <v>1.5475053130301</v>
      </c>
      <c r="E856" s="3" t="n">
        <f aca="false">LOOKUP(C856,{0,30,60,90},{1,2,3,4})</f>
        <v>1</v>
      </c>
    </row>
    <row r="857" customFormat="false" ht="14.4" hidden="false" customHeight="false" outlineLevel="0" collapsed="false">
      <c r="A857" s="3" t="s">
        <v>19</v>
      </c>
      <c r="B857" s="3" t="n">
        <v>1982</v>
      </c>
      <c r="C857" s="4" t="n">
        <v>26.0019790322783</v>
      </c>
      <c r="D857" s="4" t="n">
        <v>0.124993519921213</v>
      </c>
      <c r="E857" s="3" t="n">
        <f aca="false">LOOKUP(C857,{0,30,60,90},{1,2,3,4})</f>
        <v>1</v>
      </c>
    </row>
    <row r="858" customFormat="false" ht="14.4" hidden="false" customHeight="false" outlineLevel="0" collapsed="false">
      <c r="A858" s="3" t="s">
        <v>19</v>
      </c>
      <c r="B858" s="3" t="n">
        <v>1983</v>
      </c>
      <c r="C858" s="4" t="n">
        <v>20.836349286882</v>
      </c>
      <c r="D858" s="4" t="n">
        <v>3.866893713637</v>
      </c>
      <c r="E858" s="3" t="n">
        <f aca="false">LOOKUP(C858,{0,30,60,90},{1,2,3,4})</f>
        <v>1</v>
      </c>
    </row>
    <row r="859" customFormat="false" ht="14.4" hidden="false" customHeight="false" outlineLevel="0" collapsed="false">
      <c r="A859" s="3" t="s">
        <v>19</v>
      </c>
      <c r="B859" s="3" t="n">
        <v>1984</v>
      </c>
      <c r="C859" s="4" t="n">
        <v>23.2228229480845</v>
      </c>
      <c r="D859" s="4" t="n">
        <v>5.89410368083774</v>
      </c>
      <c r="E859" s="3" t="n">
        <f aca="false">LOOKUP(C859,{0,30,60,90},{1,2,3,4})</f>
        <v>1</v>
      </c>
    </row>
    <row r="860" customFormat="false" ht="14.4" hidden="false" customHeight="false" outlineLevel="0" collapsed="false">
      <c r="A860" s="3" t="s">
        <v>19</v>
      </c>
      <c r="B860" s="3" t="n">
        <v>1985</v>
      </c>
      <c r="C860" s="4" t="n">
        <v>25.7751180235758</v>
      </c>
      <c r="D860" s="4" t="n">
        <v>5.35402951350146</v>
      </c>
      <c r="E860" s="3" t="n">
        <f aca="false">LOOKUP(C860,{0,30,60,90},{1,2,3,4})</f>
        <v>1</v>
      </c>
    </row>
    <row r="861" customFormat="false" ht="14.4" hidden="false" customHeight="false" outlineLevel="0" collapsed="false">
      <c r="A861" s="3" t="s">
        <v>19</v>
      </c>
      <c r="B861" s="3" t="n">
        <v>1986</v>
      </c>
      <c r="C861" s="4" t="n">
        <v>34.0315961134573</v>
      </c>
      <c r="D861" s="4" t="n">
        <v>4.0375523145842</v>
      </c>
      <c r="E861" s="3" t="n">
        <f aca="false">LOOKUP(C861,{0,30,60,90},{1,2,3,4})</f>
        <v>2</v>
      </c>
    </row>
    <row r="862" customFormat="false" ht="14.4" hidden="false" customHeight="false" outlineLevel="0" collapsed="false">
      <c r="A862" s="3" t="s">
        <v>19</v>
      </c>
      <c r="B862" s="3" t="n">
        <v>1987</v>
      </c>
      <c r="C862" s="4" t="n">
        <v>26.5299012469757</v>
      </c>
      <c r="D862" s="4" t="n">
        <v>1.78001352049946</v>
      </c>
      <c r="E862" s="3" t="n">
        <f aca="false">LOOKUP(C862,{0,30,60,90},{1,2,3,4})</f>
        <v>1</v>
      </c>
    </row>
    <row r="863" customFormat="false" ht="14.4" hidden="false" customHeight="false" outlineLevel="0" collapsed="false">
      <c r="A863" s="3" t="s">
        <v>19</v>
      </c>
      <c r="B863" s="3" t="n">
        <v>1988</v>
      </c>
      <c r="C863" s="4" t="n">
        <v>25.5291968843979</v>
      </c>
      <c r="D863" s="4" t="n">
        <v>-0.172848825260929</v>
      </c>
      <c r="E863" s="3" t="n">
        <f aca="false">LOOKUP(C863,{0,30,60,90},{1,2,3,4})</f>
        <v>1</v>
      </c>
    </row>
    <row r="864" customFormat="false" ht="14.4" hidden="false" customHeight="false" outlineLevel="0" collapsed="false">
      <c r="A864" s="3" t="s">
        <v>19</v>
      </c>
      <c r="B864" s="3" t="n">
        <v>1989</v>
      </c>
      <c r="C864" s="4" t="n">
        <v>25.3569062234557</v>
      </c>
      <c r="D864" s="4" t="n">
        <v>0.997558549031363</v>
      </c>
      <c r="E864" s="3" t="n">
        <f aca="false">LOOKUP(C864,{0,30,60,90},{1,2,3,4})</f>
        <v>1</v>
      </c>
    </row>
    <row r="865" customFormat="false" ht="14.4" hidden="false" customHeight="false" outlineLevel="0" collapsed="false">
      <c r="A865" s="3" t="s">
        <v>19</v>
      </c>
      <c r="B865" s="3" t="n">
        <v>1990</v>
      </c>
      <c r="C865" s="4" t="n">
        <v>22.3914327816975</v>
      </c>
      <c r="D865" s="4" t="n">
        <v>1.9275140029591</v>
      </c>
      <c r="E865" s="3" t="n">
        <f aca="false">LOOKUP(C865,{0,30,60,90},{1,2,3,4})</f>
        <v>1</v>
      </c>
    </row>
    <row r="866" customFormat="false" ht="14.4" hidden="false" customHeight="false" outlineLevel="0" collapsed="false">
      <c r="A866" s="3" t="s">
        <v>19</v>
      </c>
      <c r="B866" s="3" t="n">
        <v>1991</v>
      </c>
      <c r="C866" s="4" t="n">
        <v>22.9411893617213</v>
      </c>
      <c r="D866" s="4" t="n">
        <v>3.10462896148147</v>
      </c>
      <c r="E866" s="3" t="n">
        <f aca="false">LOOKUP(C866,{0,30,60,90},{1,2,3,4})</f>
        <v>1</v>
      </c>
    </row>
    <row r="867" customFormat="false" ht="14.4" hidden="false" customHeight="false" outlineLevel="0" collapsed="false">
      <c r="A867" s="3" t="s">
        <v>19</v>
      </c>
      <c r="B867" s="3" t="n">
        <v>1992</v>
      </c>
      <c r="C867" s="4" t="n">
        <v>27.2192636777982</v>
      </c>
      <c r="D867" s="4" t="n">
        <v>3.5231049814781</v>
      </c>
      <c r="E867" s="3" t="n">
        <f aca="false">LOOKUP(C867,{0,30,60,90},{1,2,3,4})</f>
        <v>1</v>
      </c>
    </row>
    <row r="868" customFormat="false" ht="14.4" hidden="false" customHeight="false" outlineLevel="0" collapsed="false">
      <c r="A868" s="3" t="s">
        <v>19</v>
      </c>
      <c r="B868" s="3" t="n">
        <v>1993</v>
      </c>
      <c r="C868" s="4" t="n">
        <v>35.3532220680737</v>
      </c>
      <c r="D868" s="4" t="n">
        <v>2.78663707893585</v>
      </c>
      <c r="E868" s="3" t="n">
        <f aca="false">LOOKUP(C868,{0,30,60,90},{1,2,3,4})</f>
        <v>2</v>
      </c>
    </row>
    <row r="869" customFormat="false" ht="14.4" hidden="false" customHeight="false" outlineLevel="0" collapsed="false">
      <c r="A869" s="3" t="s">
        <v>19</v>
      </c>
      <c r="B869" s="3" t="n">
        <v>1994</v>
      </c>
      <c r="C869" s="4" t="n">
        <v>33.022191473431</v>
      </c>
      <c r="D869" s="4" t="n">
        <v>5.05138434156796</v>
      </c>
      <c r="E869" s="3" t="n">
        <f aca="false">LOOKUP(C869,{0,30,60,90},{1,2,3,4})</f>
        <v>2</v>
      </c>
    </row>
    <row r="870" customFormat="false" ht="14.4" hidden="false" customHeight="false" outlineLevel="0" collapsed="false">
      <c r="A870" s="3" t="s">
        <v>19</v>
      </c>
      <c r="B870" s="3" t="n">
        <v>1995</v>
      </c>
      <c r="C870" s="4" t="n">
        <v>30.8175320662641</v>
      </c>
      <c r="D870" s="4" t="n">
        <v>4.18634907398121</v>
      </c>
      <c r="E870" s="3" t="n">
        <f aca="false">LOOKUP(C870,{0,30,60,90},{1,2,3,4})</f>
        <v>2</v>
      </c>
    </row>
    <row r="871" customFormat="false" ht="14.4" hidden="false" customHeight="false" outlineLevel="0" collapsed="false">
      <c r="A871" s="3" t="s">
        <v>19</v>
      </c>
      <c r="B871" s="3" t="n">
        <v>1996</v>
      </c>
      <c r="C871" s="4" t="n">
        <v>27.5736454370323</v>
      </c>
      <c r="D871" s="4" t="n">
        <v>5.09976633590639</v>
      </c>
      <c r="E871" s="3" t="n">
        <f aca="false">LOOKUP(C871,{0,30,60,90},{1,2,3,4})</f>
        <v>1</v>
      </c>
    </row>
    <row r="872" customFormat="false" ht="14.4" hidden="false" customHeight="false" outlineLevel="0" collapsed="false">
      <c r="A872" s="3" t="s">
        <v>19</v>
      </c>
      <c r="B872" s="3" t="n">
        <v>1997</v>
      </c>
      <c r="C872" s="4" t="n">
        <v>24.6769063064029</v>
      </c>
      <c r="D872" s="4" t="n">
        <v>5.39264034704545</v>
      </c>
      <c r="E872" s="3" t="n">
        <f aca="false">LOOKUP(C872,{0,30,60,90},{1,2,3,4})</f>
        <v>1</v>
      </c>
    </row>
    <row r="873" customFormat="false" ht="14.4" hidden="false" customHeight="false" outlineLevel="0" collapsed="false">
      <c r="A873" s="3" t="s">
        <v>19</v>
      </c>
      <c r="B873" s="3" t="n">
        <v>1998</v>
      </c>
      <c r="C873" s="4" t="n">
        <v>22.2463958749868</v>
      </c>
      <c r="D873" s="4" t="n">
        <v>2.68278349077422</v>
      </c>
      <c r="E873" s="3" t="n">
        <f aca="false">LOOKUP(C873,{0,30,60,90},{1,2,3,4})</f>
        <v>1</v>
      </c>
    </row>
    <row r="874" customFormat="false" ht="14.4" hidden="false" customHeight="false" outlineLevel="0" collapsed="false">
      <c r="A874" s="3" t="s">
        <v>19</v>
      </c>
      <c r="B874" s="3" t="n">
        <v>1999</v>
      </c>
      <c r="C874" s="4" t="n">
        <v>20.8625234797611</v>
      </c>
      <c r="D874" s="4" t="n">
        <v>2.02577059008238</v>
      </c>
      <c r="E874" s="3" t="n">
        <f aca="false">LOOKUP(C874,{0,30,60,90},{1,2,3,4})</f>
        <v>1</v>
      </c>
    </row>
    <row r="875" customFormat="false" ht="14.4" hidden="false" customHeight="false" outlineLevel="0" collapsed="false">
      <c r="A875" s="3" t="s">
        <v>19</v>
      </c>
      <c r="B875" s="3" t="n">
        <v>2000</v>
      </c>
      <c r="C875" s="4" t="n">
        <v>19.3019362156031</v>
      </c>
      <c r="D875" s="4" t="n">
        <v>3.25356799462169</v>
      </c>
      <c r="E875" s="3" t="n">
        <f aca="false">LOOKUP(C875,{0,30,60,90},{1,2,3,4})</f>
        <v>1</v>
      </c>
    </row>
    <row r="876" customFormat="false" ht="14.4" hidden="false" customHeight="false" outlineLevel="0" collapsed="false">
      <c r="A876" s="3" t="s">
        <v>19</v>
      </c>
      <c r="B876" s="3" t="n">
        <v>2001</v>
      </c>
      <c r="C876" s="4" t="n">
        <v>18.1327876425769</v>
      </c>
      <c r="D876" s="4" t="n">
        <v>1.99015413560657</v>
      </c>
      <c r="E876" s="3" t="n">
        <f aca="false">LOOKUP(C876,{0,30,60,90},{1,2,3,4})</f>
        <v>1</v>
      </c>
    </row>
    <row r="877" customFormat="false" ht="14.4" hidden="false" customHeight="false" outlineLevel="0" collapsed="false">
      <c r="A877" s="3" t="s">
        <v>19</v>
      </c>
      <c r="B877" s="3" t="n">
        <v>2002</v>
      </c>
      <c r="C877" s="4" t="n">
        <v>18.9926973001547</v>
      </c>
      <c r="D877" s="4" t="n">
        <v>1.5020556300011</v>
      </c>
      <c r="E877" s="3" t="n">
        <f aca="false">LOOKUP(C877,{0,30,60,90},{1,2,3,4})</f>
        <v>1</v>
      </c>
    </row>
    <row r="878" customFormat="false" ht="14.4" hidden="false" customHeight="false" outlineLevel="0" collapsed="false">
      <c r="A878" s="3" t="s">
        <v>19</v>
      </c>
      <c r="B878" s="3" t="n">
        <v>2003</v>
      </c>
      <c r="C878" s="4" t="n">
        <v>21.3217218900385</v>
      </c>
      <c r="D878" s="4" t="n">
        <v>1.01352403424735</v>
      </c>
      <c r="E878" s="3" t="n">
        <f aca="false">LOOKUP(C878,{0,30,60,90},{1,2,3,4})</f>
        <v>1</v>
      </c>
    </row>
    <row r="879" customFormat="false" ht="14.4" hidden="false" customHeight="false" outlineLevel="0" collapsed="false">
      <c r="A879" s="3" t="s">
        <v>19</v>
      </c>
      <c r="B879" s="3" t="n">
        <v>2004</v>
      </c>
      <c r="C879" s="4" t="n">
        <v>18.4019873324766</v>
      </c>
      <c r="D879" s="4" t="n">
        <v>3.86412636417943</v>
      </c>
      <c r="E879" s="3" t="n">
        <f aca="false">LOOKUP(C879,{0,30,60,90},{1,2,3,4})</f>
        <v>1</v>
      </c>
    </row>
    <row r="880" customFormat="false" ht="14.4" hidden="false" customHeight="false" outlineLevel="0" collapsed="false">
      <c r="A880" s="3" t="s">
        <v>19</v>
      </c>
      <c r="B880" s="3" t="n">
        <v>2005</v>
      </c>
      <c r="C880" s="4" t="n">
        <v>17.1726661595707</v>
      </c>
      <c r="D880" s="4" t="n">
        <v>2.73920744287439</v>
      </c>
      <c r="E880" s="3" t="n">
        <f aca="false">LOOKUP(C880,{0,30,60,90},{1,2,3,4})</f>
        <v>1</v>
      </c>
    </row>
    <row r="881" customFormat="false" ht="14.4" hidden="false" customHeight="false" outlineLevel="0" collapsed="false">
      <c r="A881" s="3" t="s">
        <v>19</v>
      </c>
      <c r="B881" s="3" t="n">
        <v>2006</v>
      </c>
      <c r="C881" s="4" t="n">
        <v>12.472992308654</v>
      </c>
      <c r="D881" s="4" t="n">
        <v>2.28088854199129</v>
      </c>
      <c r="E881" s="3" t="n">
        <f aca="false">LOOKUP(C881,{0,30,60,90},{1,2,3,4})</f>
        <v>1</v>
      </c>
    </row>
    <row r="882" customFormat="false" ht="14.4" hidden="false" customHeight="false" outlineLevel="0" collapsed="false">
      <c r="A882" s="3" t="s">
        <v>19</v>
      </c>
      <c r="B882" s="3" t="n">
        <v>2007</v>
      </c>
      <c r="C882" s="4" t="n">
        <v>11.6528406620673</v>
      </c>
      <c r="D882" s="4" t="n">
        <v>3.13409178573727</v>
      </c>
      <c r="E882" s="3" t="n">
        <f aca="false">LOOKUP(C882,{0,30,60,90},{1,2,3,4})</f>
        <v>1</v>
      </c>
    </row>
    <row r="883" customFormat="false" ht="14.4" hidden="false" customHeight="false" outlineLevel="0" collapsed="false">
      <c r="A883" s="3" t="s">
        <v>19</v>
      </c>
      <c r="B883" s="3" t="n">
        <v>2008</v>
      </c>
      <c r="C883" s="4" t="n">
        <v>13.7334793118604</v>
      </c>
      <c r="D883" s="4" t="n">
        <v>2.13213029844796</v>
      </c>
      <c r="E883" s="3" t="n">
        <f aca="false">LOOKUP(C883,{0,30,60,90},{1,2,3,4})</f>
        <v>1</v>
      </c>
    </row>
    <row r="884" customFormat="false" ht="14.4" hidden="false" customHeight="false" outlineLevel="0" collapsed="false">
      <c r="A884" s="3" t="s">
        <v>19</v>
      </c>
      <c r="B884" s="3" t="n">
        <v>2009</v>
      </c>
      <c r="C884" s="4" t="n">
        <v>21.653991277091</v>
      </c>
      <c r="D884" s="4" t="n">
        <v>-1.90667609190309</v>
      </c>
      <c r="E884" s="3" t="n">
        <f aca="false">LOOKUP(C884,{0,30,60,90},{1,2,3,4})</f>
        <v>1</v>
      </c>
    </row>
    <row r="885" customFormat="false" ht="14.4" hidden="false" customHeight="false" outlineLevel="0" collapsed="false">
      <c r="A885" s="3" t="s">
        <v>20</v>
      </c>
      <c r="B885" s="3" t="n">
        <v>1950</v>
      </c>
      <c r="C885" s="4" t="n">
        <v>24.6483790523691</v>
      </c>
      <c r="D885" s="4" t="n">
        <v>2.83729347889543</v>
      </c>
      <c r="E885" s="3" t="n">
        <f aca="false">LOOKUP(C885,{0,30,60,90},{1,2,3,4})</f>
        <v>1</v>
      </c>
    </row>
    <row r="886" customFormat="false" ht="14.4" hidden="false" customHeight="false" outlineLevel="0" collapsed="false">
      <c r="A886" s="3" t="s">
        <v>20</v>
      </c>
      <c r="B886" s="3" t="n">
        <v>1953</v>
      </c>
      <c r="C886" s="4" t="n">
        <v>20.7926829268293</v>
      </c>
      <c r="D886" s="4" t="n">
        <v>6.9785109615802</v>
      </c>
      <c r="E886" s="3" t="n">
        <f aca="false">LOOKUP(C886,{0,30,60,90},{1,2,3,4})</f>
        <v>1</v>
      </c>
    </row>
    <row r="887" customFormat="false" ht="14.4" hidden="false" customHeight="false" outlineLevel="0" collapsed="false">
      <c r="A887" s="3" t="s">
        <v>20</v>
      </c>
      <c r="B887" s="3" t="n">
        <v>1954</v>
      </c>
      <c r="C887" s="4" t="n">
        <v>20.3128712871287</v>
      </c>
      <c r="D887" s="4" t="n">
        <v>4.79862026985898</v>
      </c>
      <c r="E887" s="3" t="n">
        <f aca="false">LOOKUP(C887,{0,30,60,90},{1,2,3,4})</f>
        <v>1</v>
      </c>
    </row>
    <row r="888" customFormat="false" ht="14.4" hidden="false" customHeight="false" outlineLevel="0" collapsed="false">
      <c r="A888" s="3" t="s">
        <v>20</v>
      </c>
      <c r="B888" s="3" t="n">
        <v>1955</v>
      </c>
      <c r="C888" s="4" t="n">
        <v>19.6704119850187</v>
      </c>
      <c r="D888" s="4" t="n">
        <v>4.12391093901259</v>
      </c>
      <c r="E888" s="3" t="n">
        <f aca="false">LOOKUP(C888,{0,30,60,90},{1,2,3,4})</f>
        <v>1</v>
      </c>
    </row>
    <row r="889" customFormat="false" ht="14.4" hidden="false" customHeight="false" outlineLevel="0" collapsed="false">
      <c r="A889" s="3" t="s">
        <v>20</v>
      </c>
      <c r="B889" s="3" t="n">
        <v>1956</v>
      </c>
      <c r="C889" s="4" t="n">
        <v>19.1951219512195</v>
      </c>
      <c r="D889" s="4" t="n">
        <v>4.3650055782819</v>
      </c>
      <c r="E889" s="3" t="n">
        <f aca="false">LOOKUP(C889,{0,30,60,90},{1,2,3,4})</f>
        <v>1</v>
      </c>
    </row>
    <row r="890" customFormat="false" ht="14.4" hidden="false" customHeight="false" outlineLevel="0" collapsed="false">
      <c r="A890" s="3" t="s">
        <v>20</v>
      </c>
      <c r="B890" s="3" t="n">
        <v>1957</v>
      </c>
      <c r="C890" s="4" t="n">
        <v>18.5241264559068</v>
      </c>
      <c r="D890" s="4" t="n">
        <v>4.42741971404392</v>
      </c>
      <c r="E890" s="3" t="n">
        <f aca="false">LOOKUP(C890,{0,30,60,90},{1,2,3,4})</f>
        <v>1</v>
      </c>
    </row>
    <row r="891" customFormat="false" ht="14.4" hidden="false" customHeight="false" outlineLevel="0" collapsed="false">
      <c r="A891" s="3" t="s">
        <v>20</v>
      </c>
      <c r="B891" s="3" t="n">
        <v>1958</v>
      </c>
      <c r="C891" s="4" t="n">
        <v>17.6228209191759</v>
      </c>
      <c r="D891" s="4" t="n">
        <v>1.31371294519087</v>
      </c>
      <c r="E891" s="3" t="n">
        <f aca="false">LOOKUP(C891,{0,30,60,90},{1,2,3,4})</f>
        <v>1</v>
      </c>
    </row>
    <row r="892" customFormat="false" ht="14.4" hidden="false" customHeight="false" outlineLevel="0" collapsed="false">
      <c r="A892" s="3" t="s">
        <v>20</v>
      </c>
      <c r="B892" s="3" t="n">
        <v>1959</v>
      </c>
      <c r="C892" s="4" t="n">
        <v>17.3135215453195</v>
      </c>
      <c r="D892" s="4" t="n">
        <v>5.41405296173114</v>
      </c>
      <c r="E892" s="3" t="n">
        <f aca="false">LOOKUP(C892,{0,30,60,90},{1,2,3,4})</f>
        <v>1</v>
      </c>
    </row>
    <row r="893" customFormat="false" ht="14.4" hidden="false" customHeight="false" outlineLevel="0" collapsed="false">
      <c r="A893" s="3" t="s">
        <v>20</v>
      </c>
      <c r="B893" s="3" t="n">
        <v>1960</v>
      </c>
      <c r="C893" s="4" t="n">
        <v>15.9427012278308</v>
      </c>
      <c r="D893" s="4" t="n">
        <v>6.67758297056591</v>
      </c>
      <c r="E893" s="3" t="n">
        <f aca="false">LOOKUP(C893,{0,30,60,90},{1,2,3,4})</f>
        <v>1</v>
      </c>
    </row>
    <row r="894" customFormat="false" ht="14.4" hidden="false" customHeight="false" outlineLevel="0" collapsed="false">
      <c r="A894" s="3" t="s">
        <v>20</v>
      </c>
      <c r="B894" s="3" t="n">
        <v>1961</v>
      </c>
      <c r="C894" s="4" t="n">
        <v>14.850443599493</v>
      </c>
      <c r="D894" s="4" t="n">
        <v>5.46216914379845</v>
      </c>
      <c r="E894" s="3" t="n">
        <f aca="false">LOOKUP(C894,{0,30,60,90},{1,2,3,4})</f>
        <v>1</v>
      </c>
    </row>
    <row r="895" customFormat="false" ht="14.4" hidden="false" customHeight="false" outlineLevel="0" collapsed="false">
      <c r="A895" s="3" t="s">
        <v>20</v>
      </c>
      <c r="B895" s="3" t="n">
        <v>1962</v>
      </c>
      <c r="C895" s="4" t="n">
        <v>13.9856972586412</v>
      </c>
      <c r="D895" s="4" t="n">
        <v>6.63826766063187</v>
      </c>
      <c r="E895" s="3" t="n">
        <f aca="false">LOOKUP(C895,{0,30,60,90},{1,2,3,4})</f>
        <v>1</v>
      </c>
    </row>
    <row r="896" customFormat="false" ht="14.4" hidden="false" customHeight="false" outlineLevel="0" collapsed="false">
      <c r="A896" s="3" t="s">
        <v>20</v>
      </c>
      <c r="B896" s="3" t="n">
        <v>1963</v>
      </c>
      <c r="C896" s="4" t="n">
        <v>16.2349066959385</v>
      </c>
      <c r="D896" s="4" t="n">
        <v>5.93541944074567</v>
      </c>
      <c r="E896" s="3" t="n">
        <f aca="false">LOOKUP(C896,{0,30,60,90},{1,2,3,4})</f>
        <v>1</v>
      </c>
    </row>
    <row r="897" customFormat="false" ht="14.4" hidden="false" customHeight="false" outlineLevel="0" collapsed="false">
      <c r="A897" s="3" t="s">
        <v>20</v>
      </c>
      <c r="B897" s="3" t="n">
        <v>1964</v>
      </c>
      <c r="C897" s="4" t="n">
        <v>15.5476673427992</v>
      </c>
      <c r="D897" s="4" t="n">
        <v>6.59271596015461</v>
      </c>
      <c r="E897" s="3" t="n">
        <f aca="false">LOOKUP(C897,{0,30,60,90},{1,2,3,4})</f>
        <v>1</v>
      </c>
    </row>
    <row r="898" customFormat="false" ht="14.4" hidden="false" customHeight="false" outlineLevel="0" collapsed="false">
      <c r="A898" s="3" t="s">
        <v>20</v>
      </c>
      <c r="B898" s="3" t="n">
        <v>1965</v>
      </c>
      <c r="C898" s="4" t="n">
        <v>14.7170154686078</v>
      </c>
      <c r="D898" s="4" t="n">
        <v>7.44376639839628</v>
      </c>
      <c r="E898" s="3" t="n">
        <f aca="false">LOOKUP(C898,{0,30,60,90},{1,2,3,4})</f>
        <v>1</v>
      </c>
    </row>
    <row r="899" customFormat="false" ht="14.4" hidden="false" customHeight="false" outlineLevel="0" collapsed="false">
      <c r="A899" s="3" t="s">
        <v>20</v>
      </c>
      <c r="B899" s="3" t="n">
        <v>1966</v>
      </c>
      <c r="C899" s="4" t="n">
        <v>14.578073089701</v>
      </c>
      <c r="D899" s="4" t="n">
        <v>4.06903363880811</v>
      </c>
      <c r="E899" s="3" t="n">
        <f aca="false">LOOKUP(C899,{0,30,60,90},{1,2,3,4})</f>
        <v>1</v>
      </c>
    </row>
    <row r="900" customFormat="false" ht="14.4" hidden="false" customHeight="false" outlineLevel="0" collapsed="false">
      <c r="A900" s="3" t="s">
        <v>20</v>
      </c>
      <c r="B900" s="3" t="n">
        <v>1967</v>
      </c>
      <c r="C900" s="4" t="n">
        <v>15.9910846953938</v>
      </c>
      <c r="D900" s="4" t="n">
        <v>7.54831395502122</v>
      </c>
      <c r="E900" s="3" t="n">
        <f aca="false">LOOKUP(C900,{0,30,60,90},{1,2,3,4})</f>
        <v>1</v>
      </c>
    </row>
    <row r="901" customFormat="false" ht="14.4" hidden="false" customHeight="false" outlineLevel="0" collapsed="false">
      <c r="A901" s="3" t="s">
        <v>20</v>
      </c>
      <c r="B901" s="3" t="n">
        <v>1968</v>
      </c>
      <c r="C901" s="4" t="n">
        <v>16.8927595628415</v>
      </c>
      <c r="D901" s="4" t="n">
        <v>8.89635222592666</v>
      </c>
      <c r="E901" s="3" t="n">
        <f aca="false">LOOKUP(C901,{0,30,60,90},{1,2,3,4})</f>
        <v>1</v>
      </c>
    </row>
    <row r="902" customFormat="false" ht="14.4" hidden="false" customHeight="false" outlineLevel="0" collapsed="false">
      <c r="A902" s="3" t="s">
        <v>20</v>
      </c>
      <c r="B902" s="3" t="n">
        <v>1969</v>
      </c>
      <c r="C902" s="4" t="n">
        <v>17.617445482866</v>
      </c>
      <c r="D902" s="4" t="n">
        <v>2.12286981382679</v>
      </c>
      <c r="E902" s="3" t="n">
        <f aca="false">LOOKUP(C902,{0,30,60,90},{1,2,3,4})</f>
        <v>1</v>
      </c>
    </row>
    <row r="903" customFormat="false" ht="14.4" hidden="false" customHeight="false" outlineLevel="0" collapsed="false">
      <c r="A903" s="3" t="s">
        <v>20</v>
      </c>
      <c r="B903" s="3" t="n">
        <v>1970</v>
      </c>
      <c r="C903" s="4" t="n">
        <v>16.9644839067703</v>
      </c>
      <c r="D903" s="4" t="n">
        <v>9.11295300238075</v>
      </c>
      <c r="E903" s="3" t="n">
        <f aca="false">LOOKUP(C903,{0,30,60,90},{1,2,3,4})</f>
        <v>1</v>
      </c>
    </row>
    <row r="904" customFormat="false" ht="14.4" hidden="false" customHeight="false" outlineLevel="0" collapsed="false">
      <c r="A904" s="3" t="s">
        <v>20</v>
      </c>
      <c r="B904" s="3" t="n">
        <v>1971</v>
      </c>
      <c r="C904" s="4" t="n">
        <v>16.0539871223378</v>
      </c>
      <c r="D904" s="4" t="n">
        <v>6.6325912158067</v>
      </c>
      <c r="E904" s="3" t="n">
        <f aca="false">LOOKUP(C904,{0,30,60,90},{1,2,3,4})</f>
        <v>1</v>
      </c>
    </row>
    <row r="905" customFormat="false" ht="14.4" hidden="false" customHeight="false" outlineLevel="0" collapsed="false">
      <c r="A905" s="3" t="s">
        <v>20</v>
      </c>
      <c r="B905" s="3" t="n">
        <v>1972</v>
      </c>
      <c r="C905" s="4" t="n">
        <v>14.1072340425532</v>
      </c>
      <c r="D905" s="4" t="n">
        <v>8.01424755120215</v>
      </c>
      <c r="E905" s="3" t="n">
        <f aca="false">LOOKUP(C905,{0,30,60,90},{1,2,3,4})</f>
        <v>1</v>
      </c>
    </row>
    <row r="906" customFormat="false" ht="14.4" hidden="false" customHeight="false" outlineLevel="0" collapsed="false">
      <c r="A906" s="3" t="s">
        <v>20</v>
      </c>
      <c r="B906" s="3" t="n">
        <v>1973</v>
      </c>
      <c r="C906" s="4" t="n">
        <v>11.801559177888</v>
      </c>
      <c r="D906" s="4" t="n">
        <v>11.2013471084528</v>
      </c>
      <c r="E906" s="3" t="n">
        <f aca="false">LOOKUP(C906,{0,30,60,90},{1,2,3,4})</f>
        <v>1</v>
      </c>
    </row>
    <row r="907" customFormat="false" ht="14.4" hidden="false" customHeight="false" outlineLevel="0" collapsed="false">
      <c r="A907" s="3" t="s">
        <v>20</v>
      </c>
      <c r="B907" s="3" t="n">
        <v>1974</v>
      </c>
      <c r="C907" s="4" t="n">
        <v>10.3097553787209</v>
      </c>
      <c r="D907" s="4" t="n">
        <v>1.14358723598909</v>
      </c>
      <c r="E907" s="3" t="n">
        <f aca="false">LOOKUP(C907,{0,30,60,90},{1,2,3,4})</f>
        <v>1</v>
      </c>
    </row>
    <row r="908" customFormat="false" ht="14.4" hidden="false" customHeight="false" outlineLevel="0" collapsed="false">
      <c r="A908" s="3" t="s">
        <v>20</v>
      </c>
      <c r="B908" s="3" t="n">
        <v>1975</v>
      </c>
      <c r="C908" s="4" t="n">
        <v>10.2486744432662</v>
      </c>
      <c r="D908" s="4" t="n">
        <v>-4.34796169801316</v>
      </c>
      <c r="E908" s="3" t="n">
        <f aca="false">LOOKUP(C908,{0,30,60,90},{1,2,3,4})</f>
        <v>1</v>
      </c>
    </row>
    <row r="909" customFormat="false" ht="14.4" hidden="false" customHeight="false" outlineLevel="0" collapsed="false">
      <c r="A909" s="3" t="s">
        <v>20</v>
      </c>
      <c r="B909" s="3" t="n">
        <v>1976</v>
      </c>
      <c r="C909" s="4" t="n">
        <v>9.11132437619962</v>
      </c>
      <c r="D909" s="4" t="n">
        <v>6.8999250008152</v>
      </c>
      <c r="E909" s="3" t="n">
        <f aca="false">LOOKUP(C909,{0,30,60,90},{1,2,3,4})</f>
        <v>1</v>
      </c>
    </row>
    <row r="910" customFormat="false" ht="14.4" hidden="false" customHeight="false" outlineLevel="0" collapsed="false">
      <c r="A910" s="3" t="s">
        <v>20</v>
      </c>
      <c r="B910" s="3" t="n">
        <v>1977</v>
      </c>
      <c r="C910" s="4" t="n">
        <v>7.42993737946066</v>
      </c>
      <c r="D910" s="4" t="n">
        <v>5.60198883567702</v>
      </c>
      <c r="E910" s="3" t="n">
        <f aca="false">LOOKUP(C910,{0,30,60,90},{1,2,3,4})</f>
        <v>1</v>
      </c>
    </row>
    <row r="911" customFormat="false" ht="14.4" hidden="false" customHeight="false" outlineLevel="0" collapsed="false">
      <c r="A911" s="3" t="s">
        <v>20</v>
      </c>
      <c r="B911" s="3" t="n">
        <v>1978</v>
      </c>
      <c r="C911" s="4" t="n">
        <v>6.81163157286373</v>
      </c>
      <c r="D911" s="4" t="n">
        <v>2.81633183610392</v>
      </c>
      <c r="E911" s="3" t="n">
        <f aca="false">LOOKUP(C911,{0,30,60,90},{1,2,3,4})</f>
        <v>1</v>
      </c>
    </row>
    <row r="912" customFormat="false" ht="14.4" hidden="false" customHeight="false" outlineLevel="0" collapsed="false">
      <c r="A912" s="3" t="s">
        <v>20</v>
      </c>
      <c r="B912" s="3" t="n">
        <v>1979</v>
      </c>
      <c r="C912" s="4" t="n">
        <v>6.3095770275904</v>
      </c>
      <c r="D912" s="4" t="n">
        <v>5.6385115677984</v>
      </c>
      <c r="E912" s="3" t="n">
        <f aca="false">LOOKUP(C912,{0,30,60,90},{1,2,3,4})</f>
        <v>1</v>
      </c>
    </row>
    <row r="913" customFormat="false" ht="14.4" hidden="false" customHeight="false" outlineLevel="0" collapsed="false">
      <c r="A913" s="3" t="s">
        <v>20</v>
      </c>
      <c r="B913" s="3" t="n">
        <v>1980</v>
      </c>
      <c r="C913" s="4" t="n">
        <v>7.98859908920098</v>
      </c>
      <c r="D913" s="4" t="n">
        <v>4.59024241054213</v>
      </c>
      <c r="E913" s="3" t="n">
        <f aca="false">LOOKUP(C913,{0,30,60,90},{1,2,3,4})</f>
        <v>1</v>
      </c>
    </row>
    <row r="914" customFormat="false" ht="14.4" hidden="false" customHeight="false" outlineLevel="0" collapsed="false">
      <c r="A914" s="3" t="s">
        <v>20</v>
      </c>
      <c r="B914" s="3" t="n">
        <v>1981</v>
      </c>
      <c r="C914" s="4" t="n">
        <v>10.0854683773665</v>
      </c>
      <c r="D914" s="4" t="n">
        <v>1.5475053130301</v>
      </c>
      <c r="E914" s="3" t="n">
        <f aca="false">LOOKUP(C914,{0,30,60,90},{1,2,3,4})</f>
        <v>1</v>
      </c>
    </row>
    <row r="915" customFormat="false" ht="14.4" hidden="false" customHeight="false" outlineLevel="0" collapsed="false">
      <c r="A915" s="3" t="s">
        <v>20</v>
      </c>
      <c r="B915" s="3" t="n">
        <v>1982</v>
      </c>
      <c r="C915" s="4" t="n">
        <v>11.3785053042299</v>
      </c>
      <c r="D915" s="4" t="n">
        <v>0.124993519921213</v>
      </c>
      <c r="E915" s="3" t="n">
        <f aca="false">LOOKUP(C915,{0,30,60,90},{1,2,3,4})</f>
        <v>1</v>
      </c>
    </row>
    <row r="916" customFormat="false" ht="14.4" hidden="false" customHeight="false" outlineLevel="0" collapsed="false">
      <c r="A916" s="3" t="s">
        <v>20</v>
      </c>
      <c r="B916" s="3" t="n">
        <v>1983</v>
      </c>
      <c r="C916" s="4" t="n">
        <v>12.7093018203936</v>
      </c>
      <c r="D916" s="4" t="n">
        <v>3.866893713637</v>
      </c>
      <c r="E916" s="3" t="n">
        <f aca="false">LOOKUP(C916,{0,30,60,90},{1,2,3,4})</f>
        <v>1</v>
      </c>
    </row>
    <row r="917" customFormat="false" ht="14.4" hidden="false" customHeight="false" outlineLevel="0" collapsed="false">
      <c r="A917" s="3" t="s">
        <v>20</v>
      </c>
      <c r="B917" s="3" t="n">
        <v>1984</v>
      </c>
      <c r="C917" s="4" t="n">
        <v>9.01268942689818</v>
      </c>
      <c r="D917" s="4" t="n">
        <v>5.89410368083774</v>
      </c>
      <c r="E917" s="3" t="n">
        <f aca="false">LOOKUP(C917,{0,30,60,90},{1,2,3,4})</f>
        <v>1</v>
      </c>
    </row>
    <row r="918" customFormat="false" ht="14.4" hidden="false" customHeight="false" outlineLevel="0" collapsed="false">
      <c r="A918" s="3" t="s">
        <v>20</v>
      </c>
      <c r="B918" s="3" t="n">
        <v>1985</v>
      </c>
      <c r="C918" s="4" t="n">
        <v>13.249885071823</v>
      </c>
      <c r="D918" s="4" t="n">
        <v>5.35402951350146</v>
      </c>
      <c r="E918" s="3" t="n">
        <f aca="false">LOOKUP(C918,{0,30,60,90},{1,2,3,4})</f>
        <v>1</v>
      </c>
    </row>
    <row r="919" customFormat="false" ht="14.4" hidden="false" customHeight="false" outlineLevel="0" collapsed="false">
      <c r="A919" s="3" t="s">
        <v>20</v>
      </c>
      <c r="B919" s="3" t="n">
        <v>1986</v>
      </c>
      <c r="C919" s="4" t="n">
        <v>14.0260084191387</v>
      </c>
      <c r="D919" s="4" t="n">
        <v>4.0375523145842</v>
      </c>
      <c r="E919" s="3" t="n">
        <f aca="false">LOOKUP(C919,{0,30,60,90},{1,2,3,4})</f>
        <v>1</v>
      </c>
    </row>
    <row r="920" customFormat="false" ht="14.4" hidden="false" customHeight="false" outlineLevel="0" collapsed="false">
      <c r="A920" s="3" t="s">
        <v>20</v>
      </c>
      <c r="B920" s="3" t="n">
        <v>1987</v>
      </c>
      <c r="C920" s="4" t="n">
        <v>15.8364792604963</v>
      </c>
      <c r="D920" s="4" t="n">
        <v>1.78001352049946</v>
      </c>
      <c r="E920" s="3" t="n">
        <f aca="false">LOOKUP(C920,{0,30,60,90},{1,2,3,4})</f>
        <v>1</v>
      </c>
    </row>
    <row r="921" customFormat="false" ht="14.4" hidden="false" customHeight="false" outlineLevel="0" collapsed="false">
      <c r="A921" s="3" t="s">
        <v>20</v>
      </c>
      <c r="B921" s="3" t="n">
        <v>1988</v>
      </c>
      <c r="C921" s="4" t="n">
        <v>18.4203008816018</v>
      </c>
      <c r="D921" s="4" t="n">
        <v>-0.172848825260929</v>
      </c>
      <c r="E921" s="3" t="n">
        <f aca="false">LOOKUP(C921,{0,30,60,90},{1,2,3,4})</f>
        <v>1</v>
      </c>
    </row>
    <row r="922" customFormat="false" ht="14.4" hidden="false" customHeight="false" outlineLevel="0" collapsed="false">
      <c r="A922" s="3" t="s">
        <v>20</v>
      </c>
      <c r="B922" s="3" t="n">
        <v>1989</v>
      </c>
      <c r="C922" s="4" t="n">
        <v>21.2202551515463</v>
      </c>
      <c r="D922" s="4" t="n">
        <v>0.997558549031363</v>
      </c>
      <c r="E922" s="3" t="n">
        <f aca="false">LOOKUP(C922,{0,30,60,90},{1,2,3,4})</f>
        <v>1</v>
      </c>
    </row>
    <row r="923" customFormat="false" ht="14.4" hidden="false" customHeight="false" outlineLevel="0" collapsed="false">
      <c r="A923" s="3" t="s">
        <v>20</v>
      </c>
      <c r="B923" s="3" t="n">
        <v>1990</v>
      </c>
      <c r="C923" s="4" t="n">
        <v>23.8194764206321</v>
      </c>
      <c r="D923" s="4" t="n">
        <v>1.9275140029591</v>
      </c>
      <c r="E923" s="3" t="n">
        <f aca="false">LOOKUP(C923,{0,30,60,90},{1,2,3,4})</f>
        <v>1</v>
      </c>
    </row>
    <row r="924" customFormat="false" ht="14.4" hidden="false" customHeight="false" outlineLevel="0" collapsed="false">
      <c r="A924" s="3" t="s">
        <v>20</v>
      </c>
      <c r="B924" s="3" t="n">
        <v>1991</v>
      </c>
      <c r="C924" s="4" t="n">
        <v>25.2796306614662</v>
      </c>
      <c r="D924" s="4" t="n">
        <v>3.10462896148147</v>
      </c>
      <c r="E924" s="3" t="n">
        <f aca="false">LOOKUP(C924,{0,30,60,90},{1,2,3,4})</f>
        <v>1</v>
      </c>
    </row>
    <row r="925" customFormat="false" ht="14.4" hidden="false" customHeight="false" outlineLevel="0" collapsed="false">
      <c r="A925" s="3" t="s">
        <v>20</v>
      </c>
      <c r="B925" s="3" t="n">
        <v>1992</v>
      </c>
      <c r="C925" s="4" t="n">
        <v>29.5693075522632</v>
      </c>
      <c r="D925" s="4" t="n">
        <v>3.5231049814781</v>
      </c>
      <c r="E925" s="3" t="n">
        <f aca="false">LOOKUP(C925,{0,30,60,90},{1,2,3,4})</f>
        <v>1</v>
      </c>
    </row>
    <row r="926" customFormat="false" ht="14.4" hidden="false" customHeight="false" outlineLevel="0" collapsed="false">
      <c r="A926" s="3" t="s">
        <v>20</v>
      </c>
      <c r="B926" s="3" t="n">
        <v>1993</v>
      </c>
      <c r="C926" s="4" t="n">
        <v>33.5545944739876</v>
      </c>
      <c r="D926" s="4" t="n">
        <v>2.78663707893585</v>
      </c>
      <c r="E926" s="3" t="n">
        <f aca="false">LOOKUP(C926,{0,30,60,90},{1,2,3,4})</f>
        <v>2</v>
      </c>
    </row>
    <row r="927" customFormat="false" ht="14.4" hidden="false" customHeight="false" outlineLevel="0" collapsed="false">
      <c r="A927" s="3" t="s">
        <v>20</v>
      </c>
      <c r="B927" s="3" t="n">
        <v>1994</v>
      </c>
      <c r="C927" s="4" t="n">
        <v>35.4400005473154</v>
      </c>
      <c r="D927" s="4" t="n">
        <v>5.05138434156796</v>
      </c>
      <c r="E927" s="3" t="n">
        <f aca="false">LOOKUP(C927,{0,30,60,90},{1,2,3,4})</f>
        <v>2</v>
      </c>
    </row>
    <row r="928" customFormat="false" ht="14.4" hidden="false" customHeight="false" outlineLevel="0" collapsed="false">
      <c r="A928" s="3" t="s">
        <v>20</v>
      </c>
      <c r="B928" s="3" t="n">
        <v>1995</v>
      </c>
      <c r="C928" s="4" t="n">
        <v>35.8896285936679</v>
      </c>
      <c r="D928" s="4" t="n">
        <v>4.18634907398121</v>
      </c>
      <c r="E928" s="3" t="n">
        <f aca="false">LOOKUP(C928,{0,30,60,90},{1,2,3,4})</f>
        <v>2</v>
      </c>
    </row>
    <row r="929" customFormat="false" ht="14.4" hidden="false" customHeight="false" outlineLevel="0" collapsed="false">
      <c r="A929" s="3" t="s">
        <v>20</v>
      </c>
      <c r="B929" s="3" t="n">
        <v>1996</v>
      </c>
      <c r="C929" s="4" t="n">
        <v>39.170436562236</v>
      </c>
      <c r="D929" s="4" t="n">
        <v>5.09976633590639</v>
      </c>
      <c r="E929" s="3" t="n">
        <f aca="false">LOOKUP(C929,{0,30,60,90},{1,2,3,4})</f>
        <v>2</v>
      </c>
    </row>
    <row r="930" customFormat="false" ht="14.4" hidden="false" customHeight="false" outlineLevel="0" collapsed="false">
      <c r="A930" s="3" t="s">
        <v>20</v>
      </c>
      <c r="B930" s="3" t="n">
        <v>1997</v>
      </c>
      <c r="C930" s="4" t="n">
        <v>39.4328445879042</v>
      </c>
      <c r="D930" s="4" t="n">
        <v>5.39264034704545</v>
      </c>
      <c r="E930" s="3" t="n">
        <f aca="false">LOOKUP(C930,{0,30,60,90},{1,2,3,4})</f>
        <v>2</v>
      </c>
    </row>
    <row r="931" customFormat="false" ht="14.4" hidden="false" customHeight="false" outlineLevel="0" collapsed="false">
      <c r="A931" s="3" t="s">
        <v>20</v>
      </c>
      <c r="B931" s="3" t="n">
        <v>1998</v>
      </c>
      <c r="C931" s="4" t="n">
        <v>32.9337774152148</v>
      </c>
      <c r="D931" s="4" t="n">
        <v>2.68278349077422</v>
      </c>
      <c r="E931" s="3" t="n">
        <f aca="false">LOOKUP(C931,{0,30,60,90},{1,2,3,4})</f>
        <v>2</v>
      </c>
    </row>
    <row r="932" customFormat="false" ht="14.4" hidden="false" customHeight="false" outlineLevel="0" collapsed="false">
      <c r="A932" s="3" t="s">
        <v>20</v>
      </c>
      <c r="B932" s="3" t="n">
        <v>1999</v>
      </c>
      <c r="C932" s="4" t="n">
        <v>29.3507327407343</v>
      </c>
      <c r="D932" s="4" t="n">
        <v>2.02577059008238</v>
      </c>
      <c r="E932" s="3" t="n">
        <f aca="false">LOOKUP(C932,{0,30,60,90},{1,2,3,4})</f>
        <v>1</v>
      </c>
    </row>
    <row r="933" customFormat="false" ht="14.4" hidden="false" customHeight="false" outlineLevel="0" collapsed="false">
      <c r="A933" s="3" t="s">
        <v>20</v>
      </c>
      <c r="B933" s="3" t="n">
        <v>2000</v>
      </c>
      <c r="C933" s="4" t="n">
        <v>54.122458493498</v>
      </c>
      <c r="D933" s="4" t="n">
        <v>3.25356799462169</v>
      </c>
      <c r="E933" s="3" t="n">
        <f aca="false">LOOKUP(C933,{0,30,60,90},{1,2,3,4})</f>
        <v>2</v>
      </c>
    </row>
    <row r="934" customFormat="false" ht="14.4" hidden="false" customHeight="false" outlineLevel="0" collapsed="false">
      <c r="A934" s="3" t="s">
        <v>20</v>
      </c>
      <c r="B934" s="3" t="n">
        <v>2001</v>
      </c>
      <c r="C934" s="4" t="n">
        <v>56.0290855940854</v>
      </c>
      <c r="D934" s="4" t="n">
        <v>1.99015413560657</v>
      </c>
      <c r="E934" s="3" t="n">
        <f aca="false">LOOKUP(C934,{0,30,60,90},{1,2,3,4})</f>
        <v>2</v>
      </c>
    </row>
    <row r="935" customFormat="false" ht="14.4" hidden="false" customHeight="false" outlineLevel="0" collapsed="false">
      <c r="A935" s="3" t="s">
        <v>20</v>
      </c>
      <c r="B935" s="3" t="n">
        <v>2002</v>
      </c>
      <c r="C935" s="4" t="n">
        <v>58.6815349173767</v>
      </c>
      <c r="D935" s="4" t="n">
        <v>1.5020556300011</v>
      </c>
      <c r="E935" s="3" t="n">
        <f aca="false">LOOKUP(C935,{0,30,60,90},{1,2,3,4})</f>
        <v>2</v>
      </c>
    </row>
    <row r="936" customFormat="false" ht="14.4" hidden="false" customHeight="false" outlineLevel="0" collapsed="false">
      <c r="A936" s="3" t="s">
        <v>20</v>
      </c>
      <c r="B936" s="3" t="n">
        <v>2003</v>
      </c>
      <c r="C936" s="4" t="n">
        <v>60.1643792123075</v>
      </c>
      <c r="D936" s="4" t="n">
        <v>1.01352403424735</v>
      </c>
      <c r="E936" s="3" t="n">
        <f aca="false">LOOKUP(C936,{0,30,60,90},{1,2,3,4})</f>
        <v>3</v>
      </c>
    </row>
    <row r="937" customFormat="false" ht="14.4" hidden="false" customHeight="false" outlineLevel="0" collapsed="false">
      <c r="A937" s="3" t="s">
        <v>20</v>
      </c>
      <c r="B937" s="3" t="n">
        <v>2004</v>
      </c>
      <c r="C937" s="4" t="n">
        <v>62.9572810279751</v>
      </c>
      <c r="D937" s="4" t="n">
        <v>3.86412636417943</v>
      </c>
      <c r="E937" s="3" t="n">
        <f aca="false">LOOKUP(C937,{0,30,60,90},{1,2,3,4})</f>
        <v>3</v>
      </c>
    </row>
    <row r="938" customFormat="false" ht="14.4" hidden="false" customHeight="false" outlineLevel="0" collapsed="false">
      <c r="A938" s="3" t="s">
        <v>20</v>
      </c>
      <c r="B938" s="3" t="n">
        <v>2005</v>
      </c>
      <c r="C938" s="4" t="n">
        <v>68.2371717496848</v>
      </c>
      <c r="D938" s="4" t="n">
        <v>2.73920744287439</v>
      </c>
      <c r="E938" s="3" t="n">
        <f aca="false">LOOKUP(C938,{0,30,60,90},{1,2,3,4})</f>
        <v>3</v>
      </c>
    </row>
    <row r="939" customFormat="false" ht="14.4" hidden="false" customHeight="false" outlineLevel="0" collapsed="false">
      <c r="A939" s="3" t="s">
        <v>20</v>
      </c>
      <c r="B939" s="3" t="n">
        <v>2006</v>
      </c>
      <c r="C939" s="4" t="n">
        <v>69.8359237291407</v>
      </c>
      <c r="D939" s="4" t="n">
        <v>2.28088854199129</v>
      </c>
      <c r="E939" s="3" t="n">
        <f aca="false">LOOKUP(C939,{0,30,60,90},{1,2,3,4})</f>
        <v>3</v>
      </c>
    </row>
    <row r="940" customFormat="false" ht="14.4" hidden="false" customHeight="false" outlineLevel="0" collapsed="false">
      <c r="A940" s="3" t="s">
        <v>20</v>
      </c>
      <c r="B940" s="3" t="n">
        <v>2007</v>
      </c>
      <c r="C940" s="4" t="n">
        <v>69.1290729812047</v>
      </c>
      <c r="D940" s="4" t="n">
        <v>3.13409178573727</v>
      </c>
      <c r="E940" s="3" t="n">
        <f aca="false">LOOKUP(C940,{0,30,60,90},{1,2,3,4})</f>
        <v>3</v>
      </c>
    </row>
    <row r="941" customFormat="false" ht="14.4" hidden="false" customHeight="false" outlineLevel="0" collapsed="false">
      <c r="A941" s="3" t="s">
        <v>20</v>
      </c>
      <c r="B941" s="3" t="n">
        <v>2008</v>
      </c>
      <c r="C941" s="4" t="n">
        <v>71.2651899800274</v>
      </c>
      <c r="D941" s="4" t="n">
        <v>2.13213029844796</v>
      </c>
      <c r="E941" s="3" t="n">
        <f aca="false">LOOKUP(C941,{0,30,60,90},{1,2,3,4})</f>
        <v>3</v>
      </c>
    </row>
    <row r="942" customFormat="false" ht="14.4" hidden="false" customHeight="false" outlineLevel="0" collapsed="false">
      <c r="A942" s="3" t="s">
        <v>20</v>
      </c>
      <c r="B942" s="3" t="n">
        <v>2009</v>
      </c>
      <c r="C942" s="4" t="n">
        <v>80.1014511766213</v>
      </c>
      <c r="D942" s="4" t="n">
        <v>-1.90667609190309</v>
      </c>
      <c r="E942" s="3" t="n">
        <f aca="false">LOOKUP(C942,{0,30,60,90},{1,2,3,4})</f>
        <v>3</v>
      </c>
    </row>
    <row r="943" customFormat="false" ht="14.4" hidden="false" customHeight="false" outlineLevel="0" collapsed="false">
      <c r="A943" s="3" t="s">
        <v>21</v>
      </c>
      <c r="B943" s="3" t="n">
        <v>1946</v>
      </c>
      <c r="C943" s="4" t="n">
        <v>61.1992977082494</v>
      </c>
      <c r="D943" s="4" t="n">
        <v>4.15624967234916</v>
      </c>
      <c r="E943" s="3" t="n">
        <f aca="false">LOOKUP(C943,{0,30,60,90},{1,2,3,4})</f>
        <v>3</v>
      </c>
    </row>
    <row r="944" customFormat="false" ht="14.4" hidden="false" customHeight="false" outlineLevel="0" collapsed="false">
      <c r="A944" s="3" t="s">
        <v>21</v>
      </c>
      <c r="B944" s="3" t="n">
        <v>1947</v>
      </c>
      <c r="C944" s="4" t="n">
        <v>55.1080753392524</v>
      </c>
      <c r="D944" s="4" t="n">
        <v>1.98401483773321</v>
      </c>
      <c r="E944" s="3" t="n">
        <f aca="false">LOOKUP(C944,{0,30,60,90},{1,2,3,4})</f>
        <v>2</v>
      </c>
    </row>
    <row r="945" customFormat="false" ht="14.4" hidden="false" customHeight="false" outlineLevel="0" collapsed="false">
      <c r="A945" s="3" t="s">
        <v>21</v>
      </c>
      <c r="B945" s="3" t="n">
        <v>1948</v>
      </c>
      <c r="C945" s="4" t="n">
        <v>55.609531530894</v>
      </c>
      <c r="D945" s="4" t="n">
        <v>0.281950434878975</v>
      </c>
      <c r="E945" s="3" t="n">
        <f aca="false">LOOKUP(C945,{0,30,60,90},{1,2,3,4})</f>
        <v>2</v>
      </c>
    </row>
    <row r="946" customFormat="false" ht="14.4" hidden="false" customHeight="false" outlineLevel="0" collapsed="false">
      <c r="A946" s="3" t="s">
        <v>21</v>
      </c>
      <c r="B946" s="3" t="n">
        <v>1949</v>
      </c>
      <c r="C946" s="4" t="n">
        <v>53.8783672724881</v>
      </c>
      <c r="D946" s="4" t="n">
        <v>-0.0167943029228068</v>
      </c>
      <c r="E946" s="3" t="n">
        <f aca="false">LOOKUP(C946,{0,30,60,90},{1,2,3,4})</f>
        <v>2</v>
      </c>
    </row>
    <row r="947" customFormat="false" ht="14.4" hidden="false" customHeight="false" outlineLevel="0" collapsed="false">
      <c r="A947" s="3" t="s">
        <v>21</v>
      </c>
      <c r="B947" s="3" t="n">
        <v>1950</v>
      </c>
      <c r="C947" s="4" t="n">
        <v>46.2219432397813</v>
      </c>
      <c r="D947" s="4" t="n">
        <v>2.05700261996127</v>
      </c>
      <c r="E947" s="3" t="n">
        <f aca="false">LOOKUP(C947,{0,30,60,90},{1,2,3,4})</f>
        <v>2</v>
      </c>
    </row>
    <row r="948" customFormat="false" ht="14.4" hidden="false" customHeight="false" outlineLevel="0" collapsed="false">
      <c r="A948" s="3" t="s">
        <v>21</v>
      </c>
      <c r="B948" s="3" t="n">
        <v>1951</v>
      </c>
      <c r="C948" s="4" t="n">
        <v>39.9616507171476</v>
      </c>
      <c r="D948" s="4" t="n">
        <v>9.20574778263028</v>
      </c>
      <c r="E948" s="3" t="n">
        <f aca="false">LOOKUP(C948,{0,30,60,90},{1,2,3,4})</f>
        <v>2</v>
      </c>
    </row>
    <row r="949" customFormat="false" ht="14.4" hidden="false" customHeight="false" outlineLevel="0" collapsed="false">
      <c r="A949" s="3" t="s">
        <v>21</v>
      </c>
      <c r="B949" s="3" t="n">
        <v>1952</v>
      </c>
      <c r="C949" s="4" t="n">
        <v>38.9038378036674</v>
      </c>
      <c r="D949" s="4" t="n">
        <v>8.56533804515443</v>
      </c>
      <c r="E949" s="3" t="n">
        <f aca="false">LOOKUP(C949,{0,30,60,90},{1,2,3,4})</f>
        <v>2</v>
      </c>
    </row>
    <row r="950" customFormat="false" ht="14.4" hidden="false" customHeight="false" outlineLevel="0" collapsed="false">
      <c r="A950" s="3" t="s">
        <v>21</v>
      </c>
      <c r="B950" s="3" t="n">
        <v>1953</v>
      </c>
      <c r="C950" s="4" t="n">
        <v>40.2998530928489</v>
      </c>
      <c r="D950" s="4" t="n">
        <v>-0.0287254646297752</v>
      </c>
      <c r="E950" s="3" t="n">
        <f aca="false">LOOKUP(C950,{0,30,60,90},{1,2,3,4})</f>
        <v>2</v>
      </c>
    </row>
    <row r="951" customFormat="false" ht="14.4" hidden="false" customHeight="false" outlineLevel="0" collapsed="false">
      <c r="A951" s="3" t="s">
        <v>21</v>
      </c>
      <c r="B951" s="3" t="n">
        <v>1954</v>
      </c>
      <c r="C951" s="4" t="n">
        <v>37.9393484675048</v>
      </c>
      <c r="D951" s="4" t="n">
        <v>7.09763246005666</v>
      </c>
      <c r="E951" s="3" t="n">
        <f aca="false">LOOKUP(C951,{0,30,60,90},{1,2,3,4})</f>
        <v>2</v>
      </c>
    </row>
    <row r="952" customFormat="false" ht="14.4" hidden="false" customHeight="false" outlineLevel="0" collapsed="false">
      <c r="A952" s="3" t="s">
        <v>21</v>
      </c>
      <c r="B952" s="3" t="n">
        <v>1955</v>
      </c>
      <c r="C952" s="4" t="n">
        <v>38.8725551357856</v>
      </c>
      <c r="D952" s="4" t="n">
        <v>3.31861682539647</v>
      </c>
      <c r="E952" s="3" t="n">
        <f aca="false">LOOKUP(C952,{0,30,60,90},{1,2,3,4})</f>
        <v>2</v>
      </c>
    </row>
    <row r="953" customFormat="false" ht="14.4" hidden="false" customHeight="false" outlineLevel="0" collapsed="false">
      <c r="A953" s="3" t="s">
        <v>21</v>
      </c>
      <c r="B953" s="3" t="n">
        <v>1956</v>
      </c>
      <c r="C953" s="4" t="n">
        <v>35.2901897515051</v>
      </c>
      <c r="D953" s="4" t="n">
        <v>8.18399792162126</v>
      </c>
      <c r="E953" s="3" t="n">
        <f aca="false">LOOKUP(C953,{0,30,60,90},{1,2,3,4})</f>
        <v>2</v>
      </c>
    </row>
    <row r="954" customFormat="false" ht="14.4" hidden="false" customHeight="false" outlineLevel="0" collapsed="false">
      <c r="A954" s="3" t="s">
        <v>21</v>
      </c>
      <c r="B954" s="3" t="n">
        <v>1957</v>
      </c>
      <c r="C954" s="4" t="n">
        <v>34.0512330166791</v>
      </c>
      <c r="D954" s="4" t="n">
        <v>3.28342653164513</v>
      </c>
      <c r="E954" s="3" t="n">
        <f aca="false">LOOKUP(C954,{0,30,60,90},{1,2,3,4})</f>
        <v>2</v>
      </c>
    </row>
    <row r="955" customFormat="false" ht="14.4" hidden="false" customHeight="false" outlineLevel="0" collapsed="false">
      <c r="A955" s="3" t="s">
        <v>21</v>
      </c>
      <c r="B955" s="3" t="n">
        <v>1958</v>
      </c>
      <c r="C955" s="4" t="n">
        <v>30.0156438026474</v>
      </c>
      <c r="D955" s="4" t="n">
        <v>6.27504749911987</v>
      </c>
      <c r="E955" s="3" t="n">
        <f aca="false">LOOKUP(C955,{0,30,60,90},{1,2,3,4})</f>
        <v>2</v>
      </c>
    </row>
    <row r="956" customFormat="false" ht="14.4" hidden="false" customHeight="false" outlineLevel="0" collapsed="false">
      <c r="A956" s="3" t="s">
        <v>21</v>
      </c>
      <c r="B956" s="3" t="n">
        <v>1981</v>
      </c>
      <c r="C956" s="4" t="n">
        <v>10.3996583828247</v>
      </c>
      <c r="D956" s="4" t="n">
        <v>-0.407986506814972</v>
      </c>
      <c r="E956" s="3" t="n">
        <f aca="false">LOOKUP(C956,{0,30,60,90},{1,2,3,4})</f>
        <v>1</v>
      </c>
    </row>
    <row r="957" customFormat="false" ht="14.4" hidden="false" customHeight="false" outlineLevel="0" collapsed="false">
      <c r="A957" s="3" t="s">
        <v>21</v>
      </c>
      <c r="B957" s="3" t="n">
        <v>1982</v>
      </c>
      <c r="C957" s="4" t="n">
        <v>11.583411507192</v>
      </c>
      <c r="D957" s="4" t="n">
        <v>1.23878181550685</v>
      </c>
      <c r="E957" s="3" t="n">
        <f aca="false">LOOKUP(C957,{0,30,60,90},{1,2,3,4})</f>
        <v>1</v>
      </c>
    </row>
    <row r="958" customFormat="false" ht="14.4" hidden="false" customHeight="false" outlineLevel="0" collapsed="false">
      <c r="A958" s="3" t="s">
        <v>21</v>
      </c>
      <c r="B958" s="3" t="n">
        <v>1983</v>
      </c>
      <c r="C958" s="4" t="n">
        <v>12.9976399914182</v>
      </c>
      <c r="D958" s="4" t="n">
        <v>1.65248955285577</v>
      </c>
      <c r="E958" s="3" t="n">
        <f aca="false">LOOKUP(C958,{0,30,60,90},{1,2,3,4})</f>
        <v>1</v>
      </c>
    </row>
    <row r="959" customFormat="false" ht="14.4" hidden="false" customHeight="false" outlineLevel="0" collapsed="false">
      <c r="A959" s="3" t="s">
        <v>21</v>
      </c>
      <c r="B959" s="3" t="n">
        <v>1984</v>
      </c>
      <c r="C959" s="4" t="n">
        <v>17.7343610374894</v>
      </c>
      <c r="D959" s="4" t="n">
        <v>1.69805985938984</v>
      </c>
      <c r="E959" s="3" t="n">
        <f aca="false">LOOKUP(C959,{0,30,60,90},{1,2,3,4})</f>
        <v>1</v>
      </c>
    </row>
    <row r="960" customFormat="false" ht="14.4" hidden="false" customHeight="false" outlineLevel="0" collapsed="false">
      <c r="A960" s="3" t="s">
        <v>21</v>
      </c>
      <c r="B960" s="3" t="n">
        <v>1985</v>
      </c>
      <c r="C960" s="4" t="n">
        <v>30.3881375420921</v>
      </c>
      <c r="D960" s="4" t="n">
        <v>2.36164390408478</v>
      </c>
      <c r="E960" s="3" t="n">
        <f aca="false">LOOKUP(C960,{0,30,60,90},{1,2,3,4})</f>
        <v>2</v>
      </c>
    </row>
    <row r="961" customFormat="false" ht="14.4" hidden="false" customHeight="false" outlineLevel="0" collapsed="false">
      <c r="A961" s="3" t="s">
        <v>21</v>
      </c>
      <c r="B961" s="3" t="n">
        <v>1986</v>
      </c>
      <c r="C961" s="4" t="n">
        <v>35.2351260222871</v>
      </c>
      <c r="D961" s="4" t="n">
        <v>3.43204873106362</v>
      </c>
      <c r="E961" s="3" t="n">
        <f aca="false">LOOKUP(C961,{0,30,60,90},{1,2,3,4})</f>
        <v>2</v>
      </c>
    </row>
    <row r="962" customFormat="false" ht="14.4" hidden="false" customHeight="false" outlineLevel="0" collapsed="false">
      <c r="A962" s="3" t="s">
        <v>21</v>
      </c>
      <c r="B962" s="3" t="n">
        <v>1987</v>
      </c>
      <c r="C962" s="4" t="n">
        <v>36.2503675586089</v>
      </c>
      <c r="D962" s="4" t="n">
        <v>5.70898318787214</v>
      </c>
      <c r="E962" s="3" t="n">
        <f aca="false">LOOKUP(C962,{0,30,60,90},{1,2,3,4})</f>
        <v>2</v>
      </c>
    </row>
    <row r="963" customFormat="false" ht="14.4" hidden="false" customHeight="false" outlineLevel="0" collapsed="false">
      <c r="A963" s="3" t="s">
        <v>21</v>
      </c>
      <c r="B963" s="3" t="n">
        <v>1988</v>
      </c>
      <c r="C963" s="4" t="n">
        <v>36.6836982150489</v>
      </c>
      <c r="D963" s="4" t="n">
        <v>5.28454717239184</v>
      </c>
      <c r="E963" s="3" t="n">
        <f aca="false">LOOKUP(C963,{0,30,60,90},{1,2,3,4})</f>
        <v>2</v>
      </c>
    </row>
    <row r="964" customFormat="false" ht="14.4" hidden="false" customHeight="false" outlineLevel="0" collapsed="false">
      <c r="A964" s="3" t="s">
        <v>21</v>
      </c>
      <c r="B964" s="3" t="n">
        <v>1989</v>
      </c>
      <c r="C964" s="4" t="n">
        <v>33.0671374911881</v>
      </c>
      <c r="D964" s="4" t="n">
        <v>5.00392360632442</v>
      </c>
      <c r="E964" s="3" t="n">
        <f aca="false">LOOKUP(C964,{0,30,60,90},{1,2,3,4})</f>
        <v>2</v>
      </c>
    </row>
    <row r="965" customFormat="false" ht="14.4" hidden="false" customHeight="false" outlineLevel="0" collapsed="false">
      <c r="A965" s="3" t="s">
        <v>21</v>
      </c>
      <c r="B965" s="3" t="n">
        <v>1990</v>
      </c>
      <c r="C965" s="4" t="n">
        <v>34.4816640920922</v>
      </c>
      <c r="D965" s="4" t="n">
        <v>3.84645487390143</v>
      </c>
      <c r="E965" s="3" t="n">
        <f aca="false">LOOKUP(C965,{0,30,60,90},{1,2,3,4})</f>
        <v>2</v>
      </c>
    </row>
    <row r="966" customFormat="false" ht="14.4" hidden="false" customHeight="false" outlineLevel="0" collapsed="false">
      <c r="A966" s="3" t="s">
        <v>21</v>
      </c>
      <c r="B966" s="3" t="n">
        <v>1991</v>
      </c>
      <c r="C966" s="4" t="n">
        <v>35.989719929478</v>
      </c>
      <c r="D966" s="4" t="n">
        <v>2.52556441064491</v>
      </c>
      <c r="E966" s="3" t="n">
        <f aca="false">LOOKUP(C966,{0,30,60,90},{1,2,3,4})</f>
        <v>2</v>
      </c>
    </row>
    <row r="967" customFormat="false" ht="14.4" hidden="false" customHeight="false" outlineLevel="0" collapsed="false">
      <c r="A967" s="3" t="s">
        <v>21</v>
      </c>
      <c r="B967" s="3" t="n">
        <v>1992</v>
      </c>
      <c r="C967" s="4" t="n">
        <v>36.1146492665431</v>
      </c>
      <c r="D967" s="4" t="n">
        <v>0.850600661130363</v>
      </c>
      <c r="E967" s="3" t="n">
        <f aca="false">LOOKUP(C967,{0,30,60,90},{1,2,3,4})</f>
        <v>2</v>
      </c>
    </row>
    <row r="968" customFormat="false" ht="14.4" hidden="false" customHeight="false" outlineLevel="0" collapsed="false">
      <c r="A968" s="3" t="s">
        <v>21</v>
      </c>
      <c r="B968" s="3" t="n">
        <v>1993</v>
      </c>
      <c r="C968" s="4" t="n">
        <v>39.4059571171948</v>
      </c>
      <c r="D968" s="4" t="n">
        <v>-1.31369492274666</v>
      </c>
      <c r="E968" s="3" t="n">
        <f aca="false">LOOKUP(C968,{0,30,60,90},{1,2,3,4})</f>
        <v>2</v>
      </c>
    </row>
    <row r="969" customFormat="false" ht="14.4" hidden="false" customHeight="false" outlineLevel="0" collapsed="false">
      <c r="A969" s="3" t="s">
        <v>21</v>
      </c>
      <c r="B969" s="3" t="n">
        <v>1994</v>
      </c>
      <c r="C969" s="4" t="n">
        <v>48.6878002205627</v>
      </c>
      <c r="D969" s="4" t="n">
        <v>2.33451353579444</v>
      </c>
      <c r="E969" s="3" t="n">
        <f aca="false">LOOKUP(C969,{0,30,60,90},{1,2,3,4})</f>
        <v>2</v>
      </c>
    </row>
    <row r="970" customFormat="false" ht="14.4" hidden="false" customHeight="false" outlineLevel="0" collapsed="false">
      <c r="A970" s="3" t="s">
        <v>21</v>
      </c>
      <c r="B970" s="3" t="n">
        <v>1995</v>
      </c>
      <c r="C970" s="4" t="n">
        <v>48.767550031112</v>
      </c>
      <c r="D970" s="4" t="n">
        <v>4.12223515715948</v>
      </c>
      <c r="E970" s="3" t="n">
        <f aca="false">LOOKUP(C970,{0,30,60,90},{1,2,3,4})</f>
        <v>2</v>
      </c>
    </row>
    <row r="971" customFormat="false" ht="14.4" hidden="false" customHeight="false" outlineLevel="0" collapsed="false">
      <c r="A971" s="3" t="s">
        <v>21</v>
      </c>
      <c r="B971" s="3" t="n">
        <v>1996</v>
      </c>
      <c r="C971" s="4" t="n">
        <v>52.1624041764118</v>
      </c>
      <c r="D971" s="4" t="n">
        <v>2.421260942968</v>
      </c>
      <c r="E971" s="3" t="n">
        <f aca="false">LOOKUP(C971,{0,30,60,90},{1,2,3,4})</f>
        <v>2</v>
      </c>
    </row>
    <row r="972" customFormat="false" ht="14.4" hidden="false" customHeight="false" outlineLevel="0" collapsed="false">
      <c r="A972" s="3" t="s">
        <v>21</v>
      </c>
      <c r="B972" s="3" t="n">
        <v>1997</v>
      </c>
      <c r="C972" s="4" t="n">
        <v>55.7744372380596</v>
      </c>
      <c r="D972" s="4" t="n">
        <v>3.86544200963685</v>
      </c>
      <c r="E972" s="3" t="n">
        <f aca="false">LOOKUP(C972,{0,30,60,90},{1,2,3,4})</f>
        <v>2</v>
      </c>
    </row>
    <row r="973" customFormat="false" ht="14.4" hidden="false" customHeight="false" outlineLevel="0" collapsed="false">
      <c r="A973" s="3" t="s">
        <v>21</v>
      </c>
      <c r="B973" s="3" t="n">
        <v>1998</v>
      </c>
      <c r="C973" s="4" t="n">
        <v>55.7152386633215</v>
      </c>
      <c r="D973" s="4" t="n">
        <v>4.46884629775213</v>
      </c>
      <c r="E973" s="3" t="n">
        <f aca="false">LOOKUP(C973,{0,30,60,90},{1,2,3,4})</f>
        <v>2</v>
      </c>
    </row>
    <row r="974" customFormat="false" ht="14.4" hidden="false" customHeight="false" outlineLevel="0" collapsed="false">
      <c r="A974" s="3" t="s">
        <v>21</v>
      </c>
      <c r="B974" s="3" t="n">
        <v>1999</v>
      </c>
      <c r="C974" s="4" t="n">
        <v>50.8218063185629</v>
      </c>
      <c r="D974" s="4" t="n">
        <v>4.74529072551599</v>
      </c>
      <c r="E974" s="3" t="n">
        <f aca="false">LOOKUP(C974,{0,30,60,90},{1,2,3,4})</f>
        <v>2</v>
      </c>
    </row>
    <row r="975" customFormat="false" ht="14.4" hidden="false" customHeight="false" outlineLevel="0" collapsed="false">
      <c r="A975" s="3" t="s">
        <v>21</v>
      </c>
      <c r="B975" s="3" t="n">
        <v>2000</v>
      </c>
      <c r="C975" s="4" t="n">
        <v>48.4400956426127</v>
      </c>
      <c r="D975" s="4" t="n">
        <v>5.05280628219953</v>
      </c>
      <c r="E975" s="3" t="n">
        <f aca="false">LOOKUP(C975,{0,30,60,90},{1,2,3,4})</f>
        <v>2</v>
      </c>
    </row>
    <row r="976" customFormat="false" ht="14.4" hidden="false" customHeight="false" outlineLevel="0" collapsed="false">
      <c r="A976" s="3" t="s">
        <v>21</v>
      </c>
      <c r="B976" s="3" t="n">
        <v>2001</v>
      </c>
      <c r="C976" s="4" t="n">
        <v>45.0906302245702</v>
      </c>
      <c r="D976" s="4" t="n">
        <v>3.64500096912337</v>
      </c>
      <c r="E976" s="3" t="n">
        <f aca="false">LOOKUP(C976,{0,30,60,90},{1,2,3,4})</f>
        <v>2</v>
      </c>
    </row>
    <row r="977" customFormat="false" ht="14.4" hidden="false" customHeight="false" outlineLevel="0" collapsed="false">
      <c r="A977" s="3" t="s">
        <v>21</v>
      </c>
      <c r="B977" s="3" t="n">
        <v>2002</v>
      </c>
      <c r="C977" s="4" t="n">
        <v>42.7809151323494</v>
      </c>
      <c r="D977" s="4" t="n">
        <v>2.70385660350729</v>
      </c>
      <c r="E977" s="3" t="n">
        <f aca="false">LOOKUP(C977,{0,30,60,90},{1,2,3,4})</f>
        <v>2</v>
      </c>
    </row>
    <row r="978" customFormat="false" ht="14.4" hidden="false" customHeight="false" outlineLevel="0" collapsed="false">
      <c r="A978" s="3" t="s">
        <v>21</v>
      </c>
      <c r="B978" s="3" t="n">
        <v>2003</v>
      </c>
      <c r="C978" s="4" t="n">
        <v>39.4844232363343</v>
      </c>
      <c r="D978" s="4" t="n">
        <v>3.09767652788133</v>
      </c>
      <c r="E978" s="3" t="n">
        <f aca="false">LOOKUP(C978,{0,30,60,90},{1,2,3,4})</f>
        <v>2</v>
      </c>
    </row>
    <row r="979" customFormat="false" ht="14.4" hidden="false" customHeight="false" outlineLevel="0" collapsed="false">
      <c r="A979" s="3" t="s">
        <v>21</v>
      </c>
      <c r="B979" s="3" t="n">
        <v>2004</v>
      </c>
      <c r="C979" s="4" t="n">
        <v>37.9474509001929</v>
      </c>
      <c r="D979" s="4" t="n">
        <v>3.26652548656317</v>
      </c>
      <c r="E979" s="3" t="n">
        <f aca="false">LOOKUP(C979,{0,30,60,90},{1,2,3,4})</f>
        <v>2</v>
      </c>
    </row>
    <row r="980" customFormat="false" ht="14.4" hidden="false" customHeight="false" outlineLevel="0" collapsed="false">
      <c r="A980" s="3" t="s">
        <v>21</v>
      </c>
      <c r="B980" s="3" t="n">
        <v>2005</v>
      </c>
      <c r="C980" s="4" t="n">
        <v>35.1193672479511</v>
      </c>
      <c r="D980" s="4" t="n">
        <v>3.61545312560505</v>
      </c>
      <c r="E980" s="3" t="n">
        <f aca="false">LOOKUP(C980,{0,30,60,90},{1,2,3,4})</f>
        <v>2</v>
      </c>
    </row>
    <row r="981" customFormat="false" ht="14.4" hidden="false" customHeight="false" outlineLevel="0" collapsed="false">
      <c r="A981" s="3" t="s">
        <v>21</v>
      </c>
      <c r="B981" s="3" t="n">
        <v>2006</v>
      </c>
      <c r="C981" s="4" t="n">
        <v>31.7445981037993</v>
      </c>
      <c r="D981" s="4" t="n">
        <v>4.01733437974936</v>
      </c>
      <c r="E981" s="3" t="n">
        <f aca="false">LOOKUP(C981,{0,30,60,90},{1,2,3,4})</f>
        <v>2</v>
      </c>
    </row>
    <row r="982" customFormat="false" ht="14.4" hidden="false" customHeight="false" outlineLevel="0" collapsed="false">
      <c r="A982" s="3" t="s">
        <v>21</v>
      </c>
      <c r="B982" s="3" t="n">
        <v>2007</v>
      </c>
      <c r="C982" s="4" t="n">
        <v>29.1782318353234</v>
      </c>
      <c r="D982" s="4" t="n">
        <v>3.56531749679263</v>
      </c>
      <c r="E982" s="3" t="n">
        <f aca="false">LOOKUP(C982,{0,30,60,90},{1,2,3,4})</f>
        <v>1</v>
      </c>
    </row>
    <row r="983" customFormat="false" ht="14.4" hidden="false" customHeight="false" outlineLevel="0" collapsed="false">
      <c r="A983" s="3" t="s">
        <v>21</v>
      </c>
      <c r="B983" s="3" t="n">
        <v>2008</v>
      </c>
      <c r="C983" s="4" t="n">
        <v>32.9283417547083</v>
      </c>
      <c r="D983" s="4" t="n">
        <v>0.855729994059029</v>
      </c>
      <c r="E983" s="3" t="n">
        <f aca="false">LOOKUP(C983,{0,30,60,90},{1,2,3,4})</f>
        <v>2</v>
      </c>
    </row>
    <row r="984" customFormat="false" ht="14.4" hidden="false" customHeight="false" outlineLevel="0" collapsed="false">
      <c r="A984" s="3" t="s">
        <v>21</v>
      </c>
      <c r="B984" s="3" t="n">
        <v>2009</v>
      </c>
      <c r="C984" s="4" t="n">
        <v>42.5426803651224</v>
      </c>
      <c r="D984" s="4" t="n">
        <v>-3.76723274289228</v>
      </c>
      <c r="E984" s="3" t="n">
        <f aca="false">LOOKUP(C984,{0,30,60,90},{1,2,3,4})</f>
        <v>2</v>
      </c>
    </row>
    <row r="985" customFormat="false" ht="14.4" hidden="false" customHeight="false" outlineLevel="0" collapsed="false">
      <c r="A985" s="3" t="s">
        <v>22</v>
      </c>
      <c r="B985" s="3" t="n">
        <v>1946</v>
      </c>
      <c r="C985" s="4" t="n">
        <v>47.2433714921531</v>
      </c>
      <c r="D985" s="4" t="n">
        <v>11.3994033107838</v>
      </c>
      <c r="E985" s="3" t="n">
        <f aca="false">LOOKUP(C985,{0,30,60,90},{1,2,3,4})</f>
        <v>2</v>
      </c>
    </row>
    <row r="986" customFormat="false" ht="14.4" hidden="false" customHeight="false" outlineLevel="0" collapsed="false">
      <c r="A986" s="3" t="s">
        <v>22</v>
      </c>
      <c r="B986" s="3" t="n">
        <v>1947</v>
      </c>
      <c r="C986" s="4" t="n">
        <v>42.214742722963</v>
      </c>
      <c r="D986" s="4" t="n">
        <v>7.93664476293074</v>
      </c>
      <c r="E986" s="3" t="n">
        <f aca="false">LOOKUP(C986,{0,30,60,90},{1,2,3,4})</f>
        <v>2</v>
      </c>
    </row>
    <row r="987" customFormat="false" ht="14.4" hidden="false" customHeight="false" outlineLevel="0" collapsed="false">
      <c r="A987" s="3" t="s">
        <v>22</v>
      </c>
      <c r="B987" s="3" t="n">
        <v>1948</v>
      </c>
      <c r="C987" s="4" t="n">
        <v>39.8391700173491</v>
      </c>
      <c r="D987" s="4" t="n">
        <v>2.31577956591134</v>
      </c>
      <c r="E987" s="3" t="n">
        <f aca="false">LOOKUP(C987,{0,30,60,90},{1,2,3,4})</f>
        <v>2</v>
      </c>
    </row>
    <row r="988" customFormat="false" ht="14.4" hidden="false" customHeight="false" outlineLevel="0" collapsed="false">
      <c r="A988" s="3" t="s">
        <v>22</v>
      </c>
      <c r="B988" s="3" t="n">
        <v>1949</v>
      </c>
      <c r="C988" s="4" t="n">
        <v>39.262870901928</v>
      </c>
      <c r="D988" s="4" t="n">
        <v>2.94912600006287</v>
      </c>
      <c r="E988" s="3" t="n">
        <f aca="false">LOOKUP(C988,{0,30,60,90},{1,2,3,4})</f>
        <v>2</v>
      </c>
    </row>
    <row r="989" customFormat="false" ht="14.4" hidden="false" customHeight="false" outlineLevel="0" collapsed="false">
      <c r="A989" s="3" t="s">
        <v>22</v>
      </c>
      <c r="B989" s="3" t="n">
        <v>1950</v>
      </c>
      <c r="C989" s="4" t="n">
        <v>38.8698309736169</v>
      </c>
      <c r="D989" s="4" t="n">
        <v>6.00784690253133</v>
      </c>
      <c r="E989" s="3" t="n">
        <f aca="false">LOOKUP(C989,{0,30,60,90},{1,2,3,4})</f>
        <v>2</v>
      </c>
    </row>
    <row r="990" customFormat="false" ht="14.4" hidden="false" customHeight="false" outlineLevel="0" collapsed="false">
      <c r="A990" s="3" t="s">
        <v>22</v>
      </c>
      <c r="B990" s="3" t="n">
        <v>1951</v>
      </c>
      <c r="C990" s="4" t="n">
        <v>32.3870381127977</v>
      </c>
      <c r="D990" s="4" t="n">
        <v>2.97712848423071</v>
      </c>
      <c r="E990" s="3" t="n">
        <f aca="false">LOOKUP(C990,{0,30,60,90},{1,2,3,4})</f>
        <v>2</v>
      </c>
    </row>
    <row r="991" customFormat="false" ht="14.4" hidden="false" customHeight="false" outlineLevel="0" collapsed="false">
      <c r="A991" s="3" t="s">
        <v>22</v>
      </c>
      <c r="B991" s="3" t="n">
        <v>1952</v>
      </c>
      <c r="C991" s="4" t="n">
        <v>29.4492458119975</v>
      </c>
      <c r="D991" s="4" t="n">
        <v>0.563609787361741</v>
      </c>
      <c r="E991" s="3" t="n">
        <f aca="false">LOOKUP(C991,{0,30,60,90},{1,2,3,4})</f>
        <v>1</v>
      </c>
    </row>
    <row r="992" customFormat="false" ht="14.4" hidden="false" customHeight="false" outlineLevel="0" collapsed="false">
      <c r="A992" s="3" t="s">
        <v>22</v>
      </c>
      <c r="B992" s="3" t="n">
        <v>1953</v>
      </c>
      <c r="C992" s="4" t="n">
        <v>31.1722213470756</v>
      </c>
      <c r="D992" s="4" t="n">
        <v>4.03442310043956</v>
      </c>
      <c r="E992" s="3" t="n">
        <f aca="false">LOOKUP(C992,{0,30,60,90},{1,2,3,4})</f>
        <v>2</v>
      </c>
    </row>
    <row r="993" customFormat="false" ht="14.4" hidden="false" customHeight="false" outlineLevel="0" collapsed="false">
      <c r="A993" s="3" t="s">
        <v>22</v>
      </c>
      <c r="B993" s="3" t="n">
        <v>1954</v>
      </c>
      <c r="C993" s="4" t="n">
        <v>31.8513504938768</v>
      </c>
      <c r="D993" s="4" t="n">
        <v>5.27826336304087</v>
      </c>
      <c r="E993" s="3" t="n">
        <f aca="false">LOOKUP(C993,{0,30,60,90},{1,2,3,4})</f>
        <v>2</v>
      </c>
    </row>
    <row r="994" customFormat="false" ht="14.4" hidden="false" customHeight="false" outlineLevel="0" collapsed="false">
      <c r="A994" s="3" t="s">
        <v>22</v>
      </c>
      <c r="B994" s="3" t="n">
        <v>1955</v>
      </c>
      <c r="C994" s="4" t="n">
        <v>31.6386959686781</v>
      </c>
      <c r="D994" s="4" t="n">
        <v>2.81078660502718</v>
      </c>
      <c r="E994" s="3" t="n">
        <f aca="false">LOOKUP(C994,{0,30,60,90},{1,2,3,4})</f>
        <v>2</v>
      </c>
    </row>
    <row r="995" customFormat="false" ht="14.4" hidden="false" customHeight="false" outlineLevel="0" collapsed="false">
      <c r="A995" s="3" t="s">
        <v>22</v>
      </c>
      <c r="B995" s="3" t="n">
        <v>1956</v>
      </c>
      <c r="C995" s="4" t="n">
        <v>30.7126952806792</v>
      </c>
      <c r="D995" s="4" t="n">
        <v>3.49410087993678</v>
      </c>
      <c r="E995" s="3" t="n">
        <f aca="false">LOOKUP(C995,{0,30,60,90},{1,2,3,4})</f>
        <v>2</v>
      </c>
    </row>
    <row r="996" customFormat="false" ht="14.4" hidden="false" customHeight="false" outlineLevel="0" collapsed="false">
      <c r="A996" s="3" t="s">
        <v>22</v>
      </c>
      <c r="B996" s="3" t="n">
        <v>1957</v>
      </c>
      <c r="C996" s="4" t="n">
        <v>32.3847158387463</v>
      </c>
      <c r="D996" s="4" t="n">
        <v>3.08230437820629</v>
      </c>
      <c r="E996" s="3" t="n">
        <f aca="false">LOOKUP(C996,{0,30,60,90},{1,2,3,4})</f>
        <v>2</v>
      </c>
    </row>
    <row r="997" customFormat="false" ht="14.4" hidden="false" customHeight="false" outlineLevel="0" collapsed="false">
      <c r="A997" s="3" t="s">
        <v>22</v>
      </c>
      <c r="B997" s="3" t="n">
        <v>1958</v>
      </c>
      <c r="C997" s="4" t="n">
        <v>31.8794263598259</v>
      </c>
      <c r="D997" s="4" t="n">
        <v>3.63923777369586</v>
      </c>
      <c r="E997" s="3" t="n">
        <f aca="false">LOOKUP(C997,{0,30,60,90},{1,2,3,4})</f>
        <v>2</v>
      </c>
    </row>
    <row r="998" customFormat="false" ht="14.4" hidden="false" customHeight="false" outlineLevel="0" collapsed="false">
      <c r="A998" s="3" t="s">
        <v>22</v>
      </c>
      <c r="B998" s="3" t="n">
        <v>1959</v>
      </c>
      <c r="C998" s="4" t="n">
        <v>32.8658766699374</v>
      </c>
      <c r="D998" s="4" t="n">
        <v>4.70046535455211</v>
      </c>
      <c r="E998" s="3" t="n">
        <f aca="false">LOOKUP(C998,{0,30,60,90},{1,2,3,4})</f>
        <v>2</v>
      </c>
    </row>
    <row r="999" customFormat="false" ht="14.4" hidden="false" customHeight="false" outlineLevel="0" collapsed="false">
      <c r="A999" s="3" t="s">
        <v>22</v>
      </c>
      <c r="B999" s="3" t="n">
        <v>1960</v>
      </c>
      <c r="C999" s="4" t="n">
        <v>31.5544407644018</v>
      </c>
      <c r="D999" s="4" t="n">
        <v>5.62295589102586</v>
      </c>
      <c r="E999" s="3" t="n">
        <f aca="false">LOOKUP(C999,{0,30,60,90},{1,2,3,4})</f>
        <v>2</v>
      </c>
    </row>
    <row r="1000" customFormat="false" ht="14.4" hidden="false" customHeight="false" outlineLevel="0" collapsed="false">
      <c r="A1000" s="3" t="s">
        <v>22</v>
      </c>
      <c r="B1000" s="3" t="n">
        <v>1961</v>
      </c>
      <c r="C1000" s="4" t="n">
        <v>28.5423193499911</v>
      </c>
      <c r="D1000" s="4" t="n">
        <v>5.09151889602892</v>
      </c>
      <c r="E1000" s="3" t="n">
        <f aca="false">LOOKUP(C1000,{0,30,60,90},{1,2,3,4})</f>
        <v>1</v>
      </c>
    </row>
    <row r="1001" customFormat="false" ht="14.4" hidden="false" customHeight="false" outlineLevel="0" collapsed="false">
      <c r="A1001" s="3" t="s">
        <v>22</v>
      </c>
      <c r="B1001" s="3" t="n">
        <v>1962</v>
      </c>
      <c r="C1001" s="4" t="n">
        <v>25.0305178646885</v>
      </c>
      <c r="D1001" s="4" t="n">
        <v>6.04755533769636</v>
      </c>
      <c r="E1001" s="3" t="n">
        <f aca="false">LOOKUP(C1001,{0,30,60,90},{1,2,3,4})</f>
        <v>1</v>
      </c>
    </row>
    <row r="1002" customFormat="false" ht="14.4" hidden="false" customHeight="false" outlineLevel="0" collapsed="false">
      <c r="A1002" s="3" t="s">
        <v>22</v>
      </c>
      <c r="B1002" s="3" t="n">
        <v>1963</v>
      </c>
      <c r="C1002" s="4" t="n">
        <v>23.6443350511499</v>
      </c>
      <c r="D1002" s="4" t="n">
        <v>5.27072680270366</v>
      </c>
      <c r="E1002" s="3" t="n">
        <f aca="false">LOOKUP(C1002,{0,30,60,90},{1,2,3,4})</f>
        <v>1</v>
      </c>
    </row>
    <row r="1003" customFormat="false" ht="14.4" hidden="false" customHeight="false" outlineLevel="0" collapsed="false">
      <c r="A1003" s="3" t="s">
        <v>22</v>
      </c>
      <c r="B1003" s="3" t="n">
        <v>1964</v>
      </c>
      <c r="C1003" s="4" t="n">
        <v>21.4456003467707</v>
      </c>
      <c r="D1003" s="4" t="n">
        <v>8.0303933007581</v>
      </c>
      <c r="E1003" s="3" t="n">
        <f aca="false">LOOKUP(C1003,{0,30,60,90},{1,2,3,4})</f>
        <v>1</v>
      </c>
    </row>
    <row r="1004" customFormat="false" ht="14.4" hidden="false" customHeight="false" outlineLevel="0" collapsed="false">
      <c r="A1004" s="3" t="s">
        <v>22</v>
      </c>
      <c r="B1004" s="3" t="n">
        <v>1965</v>
      </c>
      <c r="C1004" s="4" t="n">
        <v>19.2649376701533</v>
      </c>
      <c r="D1004" s="4" t="n">
        <v>5.10999792918276</v>
      </c>
      <c r="E1004" s="3" t="n">
        <f aca="false">LOOKUP(C1004,{0,30,60,90},{1,2,3,4})</f>
        <v>1</v>
      </c>
    </row>
    <row r="1005" customFormat="false" ht="14.4" hidden="false" customHeight="false" outlineLevel="0" collapsed="false">
      <c r="A1005" s="3" t="s">
        <v>22</v>
      </c>
      <c r="B1005" s="3" t="n">
        <v>1966</v>
      </c>
      <c r="C1005" s="4" t="n">
        <v>19.0812139750199</v>
      </c>
      <c r="D1005" s="4" t="n">
        <v>4.37493744547561</v>
      </c>
      <c r="E1005" s="3" t="n">
        <f aca="false">LOOKUP(C1005,{0,30,60,90},{1,2,3,4})</f>
        <v>1</v>
      </c>
    </row>
    <row r="1006" customFormat="false" ht="14.4" hidden="false" customHeight="false" outlineLevel="0" collapsed="false">
      <c r="A1006" s="3" t="s">
        <v>22</v>
      </c>
      <c r="B1006" s="3" t="n">
        <v>1967</v>
      </c>
      <c r="C1006" s="4" t="n">
        <v>19.5190283646056</v>
      </c>
      <c r="D1006" s="4" t="n">
        <v>3.20853761174034</v>
      </c>
      <c r="E1006" s="3" t="n">
        <f aca="false">LOOKUP(C1006,{0,30,60,90},{1,2,3,4})</f>
        <v>1</v>
      </c>
    </row>
    <row r="1007" customFormat="false" ht="14.4" hidden="false" customHeight="false" outlineLevel="0" collapsed="false">
      <c r="A1007" s="3" t="s">
        <v>22</v>
      </c>
      <c r="B1007" s="3" t="n">
        <v>1968</v>
      </c>
      <c r="C1007" s="4" t="n">
        <v>21.0078272296178</v>
      </c>
      <c r="D1007" s="4" t="n">
        <v>4.40583841112201</v>
      </c>
      <c r="E1007" s="3" t="n">
        <f aca="false">LOOKUP(C1007,{0,30,60,90},{1,2,3,4})</f>
        <v>1</v>
      </c>
    </row>
    <row r="1008" customFormat="false" ht="14.4" hidden="false" customHeight="false" outlineLevel="0" collapsed="false">
      <c r="A1008" s="3" t="s">
        <v>22</v>
      </c>
      <c r="B1008" s="3" t="n">
        <v>1969</v>
      </c>
      <c r="C1008" s="4" t="n">
        <v>26.256351600965</v>
      </c>
      <c r="D1008" s="4" t="n">
        <v>5.61929389650149</v>
      </c>
      <c r="E1008" s="3" t="n">
        <f aca="false">LOOKUP(C1008,{0,30,60,90},{1,2,3,4})</f>
        <v>1</v>
      </c>
    </row>
    <row r="1009" customFormat="false" ht="14.4" hidden="false" customHeight="false" outlineLevel="0" collapsed="false">
      <c r="A1009" s="3" t="s">
        <v>22</v>
      </c>
      <c r="B1009" s="3" t="n">
        <v>1970</v>
      </c>
      <c r="C1009" s="4" t="n">
        <v>20.9927653199865</v>
      </c>
      <c r="D1009" s="4" t="n">
        <v>5.59010373351871</v>
      </c>
      <c r="E1009" s="3" t="n">
        <f aca="false">LOOKUP(C1009,{0,30,60,90},{1,2,3,4})</f>
        <v>1</v>
      </c>
    </row>
    <row r="1010" customFormat="false" ht="14.4" hidden="false" customHeight="false" outlineLevel="0" collapsed="false">
      <c r="A1010" s="3" t="s">
        <v>22</v>
      </c>
      <c r="B1010" s="3" t="n">
        <v>1971</v>
      </c>
      <c r="C1010" s="4" t="n">
        <v>20.8286120881776</v>
      </c>
      <c r="D1010" s="4" t="n">
        <v>0.301218113903712</v>
      </c>
      <c r="E1010" s="3" t="n">
        <f aca="false">LOOKUP(C1010,{0,30,60,90},{1,2,3,4})</f>
        <v>1</v>
      </c>
    </row>
    <row r="1011" customFormat="false" ht="14.4" hidden="false" customHeight="false" outlineLevel="0" collapsed="false">
      <c r="A1011" s="3" t="s">
        <v>22</v>
      </c>
      <c r="B1011" s="3" t="n">
        <v>1972</v>
      </c>
      <c r="C1011" s="4" t="n">
        <v>22.1517682741291</v>
      </c>
      <c r="D1011" s="4" t="n">
        <v>3.30216387054647</v>
      </c>
      <c r="E1011" s="3" t="n">
        <f aca="false">LOOKUP(C1011,{0,30,60,90},{1,2,3,4})</f>
        <v>1</v>
      </c>
    </row>
    <row r="1012" customFormat="false" ht="14.4" hidden="false" customHeight="false" outlineLevel="0" collapsed="false">
      <c r="A1012" s="3" t="s">
        <v>22</v>
      </c>
      <c r="B1012" s="3" t="n">
        <v>1973</v>
      </c>
      <c r="C1012" s="4" t="n">
        <v>22.61890061038</v>
      </c>
      <c r="D1012" s="4" t="n">
        <v>3.95068381723811</v>
      </c>
      <c r="E1012" s="3" t="n">
        <f aca="false">LOOKUP(C1012,{0,30,60,90},{1,2,3,4})</f>
        <v>1</v>
      </c>
    </row>
    <row r="1013" customFormat="false" ht="14.4" hidden="false" customHeight="false" outlineLevel="0" collapsed="false">
      <c r="A1013" s="3" t="s">
        <v>22</v>
      </c>
      <c r="B1013" s="3" t="n">
        <v>1974</v>
      </c>
      <c r="C1013" s="4" t="n">
        <v>24.2122072253218</v>
      </c>
      <c r="D1013" s="4" t="n">
        <v>2.23094606806464</v>
      </c>
      <c r="E1013" s="3" t="n">
        <f aca="false">LOOKUP(C1013,{0,30,60,90},{1,2,3,4})</f>
        <v>1</v>
      </c>
    </row>
    <row r="1014" customFormat="false" ht="14.4" hidden="false" customHeight="false" outlineLevel="0" collapsed="false">
      <c r="A1014" s="3" t="s">
        <v>22</v>
      </c>
      <c r="B1014" s="3" t="n">
        <v>1975</v>
      </c>
      <c r="C1014" s="4" t="n">
        <v>24.4250876872184</v>
      </c>
      <c r="D1014" s="4" t="n">
        <v>2.08907132471354</v>
      </c>
      <c r="E1014" s="3" t="n">
        <f aca="false">LOOKUP(C1014,{0,30,60,90},{1,2,3,4})</f>
        <v>1</v>
      </c>
    </row>
    <row r="1015" customFormat="false" ht="14.4" hidden="false" customHeight="false" outlineLevel="0" collapsed="false">
      <c r="A1015" s="3" t="s">
        <v>22</v>
      </c>
      <c r="B1015" s="3" t="n">
        <v>1976</v>
      </c>
      <c r="C1015" s="4" t="n">
        <v>23.636598794228</v>
      </c>
      <c r="D1015" s="4" t="n">
        <v>0.447403700780002</v>
      </c>
      <c r="E1015" s="3" t="n">
        <f aca="false">LOOKUP(C1015,{0,30,60,90},{1,2,3,4})</f>
        <v>1</v>
      </c>
    </row>
    <row r="1016" customFormat="false" ht="14.4" hidden="false" customHeight="false" outlineLevel="0" collapsed="false">
      <c r="A1016" s="3" t="s">
        <v>22</v>
      </c>
      <c r="B1016" s="3" t="n">
        <v>1977</v>
      </c>
      <c r="C1016" s="4" t="n">
        <v>26.4802062613509</v>
      </c>
      <c r="D1016" s="4" t="n">
        <v>-1.42106900449239</v>
      </c>
      <c r="E1016" s="3" t="n">
        <f aca="false">LOOKUP(C1016,{0,30,60,90},{1,2,3,4})</f>
        <v>1</v>
      </c>
    </row>
    <row r="1017" customFormat="false" ht="14.4" hidden="false" customHeight="false" outlineLevel="0" collapsed="false">
      <c r="A1017" s="3" t="s">
        <v>22</v>
      </c>
      <c r="B1017" s="3" t="n">
        <v>1978</v>
      </c>
      <c r="C1017" s="4" t="n">
        <v>31.8038550127288</v>
      </c>
      <c r="D1017" s="4" t="n">
        <v>2.21634933001982</v>
      </c>
      <c r="E1017" s="3" t="n">
        <f aca="false">LOOKUP(C1017,{0,30,60,90},{1,2,3,4})</f>
        <v>2</v>
      </c>
    </row>
    <row r="1018" customFormat="false" ht="14.4" hidden="false" customHeight="false" outlineLevel="0" collapsed="false">
      <c r="A1018" s="3" t="s">
        <v>22</v>
      </c>
      <c r="B1018" s="3" t="n">
        <v>1979</v>
      </c>
      <c r="C1018" s="4" t="n">
        <v>37.88499849667</v>
      </c>
      <c r="D1018" s="4" t="n">
        <v>3.95618944884235</v>
      </c>
      <c r="E1018" s="3" t="n">
        <f aca="false">LOOKUP(C1018,{0,30,60,90},{1,2,3,4})</f>
        <v>2</v>
      </c>
    </row>
    <row r="1019" customFormat="false" ht="14.4" hidden="false" customHeight="false" outlineLevel="0" collapsed="false">
      <c r="A1019" s="3" t="s">
        <v>22</v>
      </c>
      <c r="B1019" s="3" t="n">
        <v>1980</v>
      </c>
      <c r="C1019" s="4" t="n">
        <v>41.8512489495626</v>
      </c>
      <c r="D1019" s="4" t="n">
        <v>2.5989449667656</v>
      </c>
      <c r="E1019" s="3" t="n">
        <f aca="false">LOOKUP(C1019,{0,30,60,90},{1,2,3,4})</f>
        <v>2</v>
      </c>
    </row>
    <row r="1020" customFormat="false" ht="14.4" hidden="false" customHeight="false" outlineLevel="0" collapsed="false">
      <c r="A1020" s="3" t="s">
        <v>22</v>
      </c>
      <c r="B1020" s="3" t="n">
        <v>1981</v>
      </c>
      <c r="C1020" s="4" t="n">
        <v>49.3121753143841</v>
      </c>
      <c r="D1020" s="4" t="n">
        <v>-0.202241958105964</v>
      </c>
      <c r="E1020" s="3" t="n">
        <f aca="false">LOOKUP(C1020,{0,30,60,90},{1,2,3,4})</f>
        <v>2</v>
      </c>
    </row>
    <row r="1021" customFormat="false" ht="14.4" hidden="false" customHeight="false" outlineLevel="0" collapsed="false">
      <c r="A1021" s="3" t="s">
        <v>22</v>
      </c>
      <c r="B1021" s="3" t="n">
        <v>1982</v>
      </c>
      <c r="C1021" s="4" t="n">
        <v>57.4758071768359</v>
      </c>
      <c r="D1021" s="4" t="n">
        <v>1.19311671732401</v>
      </c>
      <c r="E1021" s="3" t="n">
        <f aca="false">LOOKUP(C1021,{0,30,60,90},{1,2,3,4})</f>
        <v>2</v>
      </c>
    </row>
    <row r="1022" customFormat="false" ht="14.4" hidden="false" customHeight="false" outlineLevel="0" collapsed="false">
      <c r="A1022" s="3" t="s">
        <v>22</v>
      </c>
      <c r="B1022" s="3" t="n">
        <v>1983</v>
      </c>
      <c r="C1022" s="4" t="n">
        <v>62.5060781645166</v>
      </c>
      <c r="D1022" s="4" t="n">
        <v>1.80975934519181</v>
      </c>
      <c r="E1022" s="3" t="n">
        <f aca="false">LOOKUP(C1022,{0,30,60,90},{1,2,3,4})</f>
        <v>3</v>
      </c>
    </row>
    <row r="1023" customFormat="false" ht="14.4" hidden="false" customHeight="false" outlineLevel="0" collapsed="false">
      <c r="A1023" s="3" t="s">
        <v>22</v>
      </c>
      <c r="B1023" s="3" t="n">
        <v>1984</v>
      </c>
      <c r="C1023" s="4" t="n">
        <v>64.7151247524561</v>
      </c>
      <c r="D1023" s="4" t="n">
        <v>4.27129379251117</v>
      </c>
      <c r="E1023" s="3" t="n">
        <f aca="false">LOOKUP(C1023,{0,30,60,90},{1,2,3,4})</f>
        <v>3</v>
      </c>
    </row>
    <row r="1024" customFormat="false" ht="14.4" hidden="false" customHeight="false" outlineLevel="0" collapsed="false">
      <c r="A1024" s="3" t="s">
        <v>22</v>
      </c>
      <c r="B1024" s="3" t="n">
        <v>1985</v>
      </c>
      <c r="C1024" s="4" t="n">
        <v>66.206429757467</v>
      </c>
      <c r="D1024" s="4" t="n">
        <v>2.18966325766399</v>
      </c>
      <c r="E1024" s="3" t="n">
        <f aca="false">LOOKUP(C1024,{0,30,60,90},{1,2,3,4})</f>
        <v>3</v>
      </c>
    </row>
    <row r="1025" customFormat="false" ht="14.4" hidden="false" customHeight="false" outlineLevel="0" collapsed="false">
      <c r="A1025" s="3" t="s">
        <v>22</v>
      </c>
      <c r="B1025" s="3" t="n">
        <v>1986</v>
      </c>
      <c r="C1025" s="4" t="n">
        <v>64.0218906017987</v>
      </c>
      <c r="D1025" s="4" t="n">
        <v>2.86106747740382</v>
      </c>
      <c r="E1025" s="3" t="n">
        <f aca="false">LOOKUP(C1025,{0,30,60,90},{1,2,3,4})</f>
        <v>3</v>
      </c>
    </row>
    <row r="1026" customFormat="false" ht="14.4" hidden="false" customHeight="false" outlineLevel="0" collapsed="false">
      <c r="A1026" s="3" t="s">
        <v>22</v>
      </c>
      <c r="B1026" s="3" t="n">
        <v>1987</v>
      </c>
      <c r="C1026" s="4" t="n">
        <v>58.2613499115227</v>
      </c>
      <c r="D1026" s="4" t="n">
        <v>3.45713548559716</v>
      </c>
      <c r="E1026" s="3" t="n">
        <f aca="false">LOOKUP(C1026,{0,30,60,90},{1,2,3,4})</f>
        <v>2</v>
      </c>
    </row>
    <row r="1027" customFormat="false" ht="14.4" hidden="false" customHeight="false" outlineLevel="0" collapsed="false">
      <c r="A1027" s="3" t="s">
        <v>22</v>
      </c>
      <c r="B1027" s="3" t="n">
        <v>1988</v>
      </c>
      <c r="C1027" s="4" t="n">
        <v>52.3338023818513</v>
      </c>
      <c r="D1027" s="4" t="n">
        <v>2.66643113865095</v>
      </c>
      <c r="E1027" s="3" t="n">
        <f aca="false">LOOKUP(C1027,{0,30,60,90},{1,2,3,4})</f>
        <v>2</v>
      </c>
    </row>
    <row r="1028" customFormat="false" ht="14.4" hidden="false" customHeight="false" outlineLevel="0" collapsed="false">
      <c r="A1028" s="3" t="s">
        <v>22</v>
      </c>
      <c r="B1028" s="3" t="n">
        <v>1989</v>
      </c>
      <c r="C1028" s="4" t="n">
        <v>46.396582386144</v>
      </c>
      <c r="D1028" s="4" t="n">
        <v>2.77913350141807</v>
      </c>
      <c r="E1028" s="3" t="n">
        <f aca="false">LOOKUP(C1028,{0,30,60,90},{1,2,3,4})</f>
        <v>2</v>
      </c>
    </row>
    <row r="1029" customFormat="false" ht="14.4" hidden="false" customHeight="false" outlineLevel="0" collapsed="false">
      <c r="A1029" s="3" t="s">
        <v>22</v>
      </c>
      <c r="B1029" s="3" t="n">
        <v>1990</v>
      </c>
      <c r="C1029" s="4" t="n">
        <v>43.517749855778</v>
      </c>
      <c r="D1029" s="4" t="n">
        <v>1.01028834275949</v>
      </c>
      <c r="E1029" s="3" t="n">
        <f aca="false">LOOKUP(C1029,{0,30,60,90},{1,2,3,4})</f>
        <v>2</v>
      </c>
    </row>
    <row r="1030" customFormat="false" ht="14.4" hidden="false" customHeight="false" outlineLevel="0" collapsed="false">
      <c r="A1030" s="3" t="s">
        <v>22</v>
      </c>
      <c r="B1030" s="3" t="n">
        <v>1991</v>
      </c>
      <c r="C1030" s="4" t="n">
        <v>45.2177828240315</v>
      </c>
      <c r="D1030" s="4" t="n">
        <v>-1.12128668229019</v>
      </c>
      <c r="E1030" s="3" t="n">
        <f aca="false">LOOKUP(C1030,{0,30,60,90},{1,2,3,4})</f>
        <v>2</v>
      </c>
    </row>
    <row r="1031" customFormat="false" ht="14.4" hidden="false" customHeight="false" outlineLevel="0" collapsed="false">
      <c r="A1031" s="3" t="s">
        <v>22</v>
      </c>
      <c r="B1031" s="3" t="n">
        <v>1992</v>
      </c>
      <c r="C1031" s="4" t="n">
        <v>57.5920961435353</v>
      </c>
      <c r="D1031" s="4" t="n">
        <v>-1.20351128195971</v>
      </c>
      <c r="E1031" s="3" t="n">
        <f aca="false">LOOKUP(C1031,{0,30,60,90},{1,2,3,4})</f>
        <v>2</v>
      </c>
    </row>
    <row r="1032" customFormat="false" ht="14.4" hidden="false" customHeight="false" outlineLevel="0" collapsed="false">
      <c r="A1032" s="3" t="s">
        <v>22</v>
      </c>
      <c r="B1032" s="3" t="n">
        <v>1993</v>
      </c>
      <c r="C1032" s="4" t="n">
        <v>71.9640519137144</v>
      </c>
      <c r="D1032" s="4" t="n">
        <v>-2.0577861113298</v>
      </c>
      <c r="E1032" s="3" t="n">
        <f aca="false">LOOKUP(C1032,{0,30,60,90},{1,2,3,4})</f>
        <v>3</v>
      </c>
    </row>
    <row r="1033" customFormat="false" ht="14.4" hidden="false" customHeight="false" outlineLevel="0" collapsed="false">
      <c r="A1033" s="3" t="s">
        <v>22</v>
      </c>
      <c r="B1033" s="3" t="n">
        <v>1994</v>
      </c>
      <c r="C1033" s="4" t="n">
        <v>76.6204933360331</v>
      </c>
      <c r="D1033" s="4" t="n">
        <v>3.94685746955965</v>
      </c>
      <c r="E1033" s="3" t="n">
        <f aca="false">LOOKUP(C1033,{0,30,60,90},{1,2,3,4})</f>
        <v>3</v>
      </c>
    </row>
    <row r="1034" customFormat="false" ht="14.4" hidden="false" customHeight="false" outlineLevel="0" collapsed="false">
      <c r="A1034" s="3" t="s">
        <v>22</v>
      </c>
      <c r="B1034" s="3" t="n">
        <v>1995</v>
      </c>
      <c r="C1034" s="4" t="n">
        <v>76.5938577490938</v>
      </c>
      <c r="D1034" s="4" t="n">
        <v>3.97305660204739</v>
      </c>
      <c r="E1034" s="3" t="n">
        <f aca="false">LOOKUP(C1034,{0,30,60,90},{1,2,3,4})</f>
        <v>3</v>
      </c>
    </row>
    <row r="1035" customFormat="false" ht="14.4" hidden="false" customHeight="false" outlineLevel="0" collapsed="false">
      <c r="A1035" s="3" t="s">
        <v>22</v>
      </c>
      <c r="B1035" s="3" t="n">
        <v>1996</v>
      </c>
      <c r="C1035" s="4" t="n">
        <v>76.1946233714344</v>
      </c>
      <c r="D1035" s="4" t="n">
        <v>1.46052038207654</v>
      </c>
      <c r="E1035" s="3" t="n">
        <f aca="false">LOOKUP(C1035,{0,30,60,90},{1,2,3,4})</f>
        <v>3</v>
      </c>
    </row>
    <row r="1036" customFormat="false" ht="14.4" hidden="false" customHeight="false" outlineLevel="0" collapsed="false">
      <c r="A1036" s="3" t="s">
        <v>22</v>
      </c>
      <c r="B1036" s="3" t="n">
        <v>1997</v>
      </c>
      <c r="C1036" s="4" t="n">
        <v>74.3163466528282</v>
      </c>
      <c r="D1036" s="4" t="n">
        <v>2.46028157031823</v>
      </c>
      <c r="E1036" s="3" t="n">
        <f aca="false">LOOKUP(C1036,{0,30,60,90},{1,2,3,4})</f>
        <v>3</v>
      </c>
    </row>
    <row r="1037" customFormat="false" ht="14.4" hidden="false" customHeight="false" outlineLevel="0" collapsed="false">
      <c r="A1037" s="3" t="s">
        <v>22</v>
      </c>
      <c r="B1037" s="3" t="n">
        <v>1998</v>
      </c>
      <c r="C1037" s="4" t="n">
        <v>72.0076636730961</v>
      </c>
      <c r="D1037" s="4" t="n">
        <v>3.81394552082206</v>
      </c>
      <c r="E1037" s="3" t="n">
        <f aca="false">LOOKUP(C1037,{0,30,60,90},{1,2,3,4})</f>
        <v>3</v>
      </c>
    </row>
    <row r="1038" customFormat="false" ht="14.4" hidden="false" customHeight="false" outlineLevel="0" collapsed="false">
      <c r="A1038" s="3" t="s">
        <v>22</v>
      </c>
      <c r="B1038" s="3" t="n">
        <v>1999</v>
      </c>
      <c r="C1038" s="4" t="n">
        <v>64.6986068541458</v>
      </c>
      <c r="D1038" s="4" t="n">
        <v>4.59540284999616</v>
      </c>
      <c r="E1038" s="3" t="n">
        <f aca="false">LOOKUP(C1038,{0,30,60,90},{1,2,3,4})</f>
        <v>3</v>
      </c>
    </row>
    <row r="1039" customFormat="false" ht="14.4" hidden="false" customHeight="false" outlineLevel="0" collapsed="false">
      <c r="A1039" s="3" t="s">
        <v>22</v>
      </c>
      <c r="B1039" s="3" t="n">
        <v>2000</v>
      </c>
      <c r="C1039" s="4" t="n">
        <v>56.8538082391477</v>
      </c>
      <c r="D1039" s="4" t="n">
        <v>4.39893243354854</v>
      </c>
      <c r="E1039" s="3" t="n">
        <f aca="false">LOOKUP(C1039,{0,30,60,90},{1,2,3,4})</f>
        <v>2</v>
      </c>
    </row>
    <row r="1040" customFormat="false" ht="14.4" hidden="false" customHeight="false" outlineLevel="0" collapsed="false">
      <c r="A1040" s="3" t="s">
        <v>22</v>
      </c>
      <c r="B1040" s="3" t="n">
        <v>2001</v>
      </c>
      <c r="C1040" s="4" t="n">
        <v>49.7307603022982</v>
      </c>
      <c r="D1040" s="4" t="n">
        <v>1.05773944471679</v>
      </c>
      <c r="E1040" s="3" t="n">
        <f aca="false">LOOKUP(C1040,{0,30,60,90},{1,2,3,4})</f>
        <v>2</v>
      </c>
    </row>
    <row r="1041" customFormat="false" ht="14.4" hidden="false" customHeight="false" outlineLevel="0" collapsed="false">
      <c r="A1041" s="3" t="s">
        <v>22</v>
      </c>
      <c r="B1041" s="3" t="n">
        <v>2002</v>
      </c>
      <c r="C1041" s="4" t="n">
        <v>47.9324261802079</v>
      </c>
      <c r="D1041" s="4" t="n">
        <v>2.41130871594777</v>
      </c>
      <c r="E1041" s="3" t="n">
        <f aca="false">LOOKUP(C1041,{0,30,60,90},{1,2,3,4})</f>
        <v>2</v>
      </c>
    </row>
    <row r="1042" customFormat="false" ht="14.4" hidden="false" customHeight="false" outlineLevel="0" collapsed="false">
      <c r="A1042" s="3" t="s">
        <v>22</v>
      </c>
      <c r="B1042" s="3" t="n">
        <v>2003</v>
      </c>
      <c r="C1042" s="4" t="n">
        <v>48.8535673816671</v>
      </c>
      <c r="D1042" s="4" t="n">
        <v>1.91259693534438</v>
      </c>
      <c r="E1042" s="3" t="n">
        <f aca="false">LOOKUP(C1042,{0,30,60,90},{1,2,3,4})</f>
        <v>2</v>
      </c>
    </row>
    <row r="1043" customFormat="false" ht="14.4" hidden="false" customHeight="false" outlineLevel="0" collapsed="false">
      <c r="A1043" s="3" t="s">
        <v>22</v>
      </c>
      <c r="B1043" s="3" t="n">
        <v>2004</v>
      </c>
      <c r="C1043" s="4" t="n">
        <v>47.8988632207729</v>
      </c>
      <c r="D1043" s="4" t="n">
        <v>4.12704459176849</v>
      </c>
      <c r="E1043" s="3" t="n">
        <f aca="false">LOOKUP(C1043,{0,30,60,90},{1,2,3,4})</f>
        <v>2</v>
      </c>
    </row>
    <row r="1044" customFormat="false" ht="14.4" hidden="false" customHeight="false" outlineLevel="0" collapsed="false">
      <c r="A1044" s="3" t="s">
        <v>22</v>
      </c>
      <c r="B1044" s="3" t="n">
        <v>2005</v>
      </c>
      <c r="C1044" s="4" t="n">
        <v>47.8415630186969</v>
      </c>
      <c r="D1044" s="4" t="n">
        <v>3.29833935766051</v>
      </c>
      <c r="E1044" s="3" t="n">
        <f aca="false">LOOKUP(C1044,{0,30,60,90},{1,2,3,4})</f>
        <v>2</v>
      </c>
    </row>
    <row r="1045" customFormat="false" ht="14.4" hidden="false" customHeight="false" outlineLevel="0" collapsed="false">
      <c r="A1045" s="3" t="s">
        <v>22</v>
      </c>
      <c r="B1045" s="3" t="n">
        <v>2006</v>
      </c>
      <c r="C1045" s="4" t="n">
        <v>43.7796944970163</v>
      </c>
      <c r="D1045" s="4" t="n">
        <v>4.24645958606078</v>
      </c>
      <c r="E1045" s="3" t="n">
        <f aca="false">LOOKUP(C1045,{0,30,60,90},{1,2,3,4})</f>
        <v>2</v>
      </c>
    </row>
    <row r="1046" customFormat="false" ht="14.4" hidden="false" customHeight="false" outlineLevel="0" collapsed="false">
      <c r="A1046" s="3" t="s">
        <v>22</v>
      </c>
      <c r="B1046" s="3" t="n">
        <v>2007</v>
      </c>
      <c r="C1046" s="4" t="n">
        <v>38.1216565977016</v>
      </c>
      <c r="D1046" s="4" t="n">
        <v>2.55972208860455</v>
      </c>
      <c r="E1046" s="3" t="n">
        <f aca="false">LOOKUP(C1046,{0,30,60,90},{1,2,3,4})</f>
        <v>2</v>
      </c>
    </row>
    <row r="1047" customFormat="false" ht="14.4" hidden="false" customHeight="false" outlineLevel="0" collapsed="false">
      <c r="A1047" s="3" t="s">
        <v>22</v>
      </c>
      <c r="B1047" s="3" t="n">
        <v>2008</v>
      </c>
      <c r="C1047" s="4" t="n">
        <v>35.442493854692</v>
      </c>
      <c r="D1047" s="4" t="n">
        <v>-0.155069095887073</v>
      </c>
      <c r="E1047" s="3" t="n">
        <f aca="false">LOOKUP(C1047,{0,30,60,90},{1,2,3,4})</f>
        <v>2</v>
      </c>
    </row>
    <row r="1048" customFormat="false" ht="14.4" hidden="false" customHeight="false" outlineLevel="0" collapsed="false">
      <c r="A1048" s="3" t="s">
        <v>22</v>
      </c>
      <c r="B1048" s="3" t="n">
        <v>2009</v>
      </c>
      <c r="C1048" s="4" t="n">
        <v>35.2432812784664</v>
      </c>
      <c r="D1048" s="4" t="n">
        <v>-4.82778286262043</v>
      </c>
      <c r="E1048" s="3" t="n">
        <f aca="false">LOOKUP(C1048,{0,30,60,90},{1,2,3,4})</f>
        <v>2</v>
      </c>
    </row>
    <row r="1049" customFormat="false" ht="14.4" hidden="false" customHeight="false" outlineLevel="0" collapsed="false">
      <c r="A1049" s="3" t="s">
        <v>23</v>
      </c>
      <c r="B1049" s="3" t="n">
        <v>1946</v>
      </c>
      <c r="C1049" s="4" t="n">
        <v>247.481942215088</v>
      </c>
      <c r="D1049" s="4" t="n">
        <v>-2.45831022563576</v>
      </c>
      <c r="E1049" s="3" t="n">
        <f aca="false">LOOKUP(C1049,{0,30,60,90},{1,2,3,4})</f>
        <v>4</v>
      </c>
    </row>
    <row r="1050" customFormat="false" ht="14.4" hidden="false" customHeight="false" outlineLevel="0" collapsed="false">
      <c r="A1050" s="3" t="s">
        <v>23</v>
      </c>
      <c r="B1050" s="3" t="n">
        <v>1947</v>
      </c>
      <c r="C1050" s="4" t="n">
        <v>237.940958039361</v>
      </c>
      <c r="D1050" s="4" t="n">
        <v>-1.27622446388918</v>
      </c>
      <c r="E1050" s="3" t="n">
        <f aca="false">LOOKUP(C1050,{0,30,60,90},{1,2,3,4})</f>
        <v>4</v>
      </c>
    </row>
    <row r="1051" customFormat="false" ht="14.4" hidden="false" customHeight="false" outlineLevel="0" collapsed="false">
      <c r="A1051" s="3" t="s">
        <v>23</v>
      </c>
      <c r="B1051" s="3" t="n">
        <v>1948</v>
      </c>
      <c r="C1051" s="4" t="n">
        <v>213.971939201603</v>
      </c>
      <c r="D1051" s="4" t="n">
        <v>2.92411005346198</v>
      </c>
      <c r="E1051" s="3" t="n">
        <f aca="false">LOOKUP(C1051,{0,30,60,90},{1,2,3,4})</f>
        <v>4</v>
      </c>
    </row>
    <row r="1052" customFormat="false" ht="14.4" hidden="false" customHeight="false" outlineLevel="0" collapsed="false">
      <c r="A1052" s="3" t="s">
        <v>23</v>
      </c>
      <c r="B1052" s="3" t="n">
        <v>1949</v>
      </c>
      <c r="C1052" s="4" t="n">
        <v>197.768348263398</v>
      </c>
      <c r="D1052" s="4" t="n">
        <v>3.3147168642687</v>
      </c>
      <c r="E1052" s="3" t="n">
        <f aca="false">LOOKUP(C1052,{0,30,60,90},{1,2,3,4})</f>
        <v>4</v>
      </c>
    </row>
    <row r="1053" customFormat="false" ht="14.4" hidden="false" customHeight="false" outlineLevel="0" collapsed="false">
      <c r="A1053" s="3" t="s">
        <v>23</v>
      </c>
      <c r="B1053" s="3" t="n">
        <v>1950</v>
      </c>
      <c r="C1053" s="4" t="n">
        <v>193.883378418996</v>
      </c>
      <c r="D1053" s="4" t="n">
        <v>3.18145897484807</v>
      </c>
      <c r="E1053" s="3" t="n">
        <f aca="false">LOOKUP(C1053,{0,30,60,90},{1,2,3,4})</f>
        <v>4</v>
      </c>
    </row>
    <row r="1054" customFormat="false" ht="14.4" hidden="false" customHeight="false" outlineLevel="0" collapsed="false">
      <c r="A1054" s="3" t="s">
        <v>23</v>
      </c>
      <c r="B1054" s="3" t="n">
        <v>1951</v>
      </c>
      <c r="C1054" s="4" t="n">
        <v>175.338203463203</v>
      </c>
      <c r="D1054" s="4" t="n">
        <v>2.72781893330165</v>
      </c>
      <c r="E1054" s="3" t="n">
        <f aca="false">LOOKUP(C1054,{0,30,60,90},{1,2,3,4})</f>
        <v>4</v>
      </c>
    </row>
    <row r="1055" customFormat="false" ht="14.4" hidden="false" customHeight="false" outlineLevel="0" collapsed="false">
      <c r="A1055" s="3" t="s">
        <v>23</v>
      </c>
      <c r="B1055" s="3" t="n">
        <v>1952</v>
      </c>
      <c r="C1055" s="4" t="n">
        <v>161.990865294375</v>
      </c>
      <c r="D1055" s="4" t="n">
        <v>0.0523814267672229</v>
      </c>
      <c r="E1055" s="3" t="n">
        <f aca="false">LOOKUP(C1055,{0,30,60,90},{1,2,3,4})</f>
        <v>4</v>
      </c>
    </row>
    <row r="1056" customFormat="false" ht="14.4" hidden="false" customHeight="false" outlineLevel="0" collapsed="false">
      <c r="A1056" s="3" t="s">
        <v>23</v>
      </c>
      <c r="B1056" s="3" t="n">
        <v>1953</v>
      </c>
      <c r="C1056" s="4" t="n">
        <v>152.158168331289</v>
      </c>
      <c r="D1056" s="4" t="n">
        <v>3.8362957776336</v>
      </c>
      <c r="E1056" s="3" t="n">
        <f aca="false">LOOKUP(C1056,{0,30,60,90},{1,2,3,4})</f>
        <v>4</v>
      </c>
    </row>
    <row r="1057" customFormat="false" ht="14.4" hidden="false" customHeight="false" outlineLevel="0" collapsed="false">
      <c r="A1057" s="3" t="s">
        <v>23</v>
      </c>
      <c r="B1057" s="3" t="n">
        <v>1954</v>
      </c>
      <c r="C1057" s="4" t="n">
        <v>146.656736180073</v>
      </c>
      <c r="D1057" s="4" t="n">
        <v>4.11183905272732</v>
      </c>
      <c r="E1057" s="3" t="n">
        <f aca="false">LOOKUP(C1057,{0,30,60,90},{1,2,3,4})</f>
        <v>4</v>
      </c>
    </row>
    <row r="1058" customFormat="false" ht="14.4" hidden="false" customHeight="false" outlineLevel="0" collapsed="false">
      <c r="A1058" s="3" t="s">
        <v>23</v>
      </c>
      <c r="B1058" s="3" t="n">
        <v>1955</v>
      </c>
      <c r="C1058" s="4" t="n">
        <v>138.193945613135</v>
      </c>
      <c r="D1058" s="4" t="n">
        <v>3.45773206290352</v>
      </c>
      <c r="E1058" s="3" t="n">
        <f aca="false">LOOKUP(C1058,{0,30,60,90},{1,2,3,4})</f>
        <v>4</v>
      </c>
    </row>
    <row r="1059" customFormat="false" ht="14.4" hidden="false" customHeight="false" outlineLevel="0" collapsed="false">
      <c r="A1059" s="3" t="s">
        <v>23</v>
      </c>
      <c r="B1059" s="3" t="n">
        <v>1956</v>
      </c>
      <c r="C1059" s="4" t="n">
        <v>129.027486161481</v>
      </c>
      <c r="D1059" s="4" t="n">
        <v>0.928156867700314</v>
      </c>
      <c r="E1059" s="3" t="n">
        <f aca="false">LOOKUP(C1059,{0,30,60,90},{1,2,3,4})</f>
        <v>4</v>
      </c>
    </row>
    <row r="1060" customFormat="false" ht="14.4" hidden="false" customHeight="false" outlineLevel="0" collapsed="false">
      <c r="A1060" s="3" t="s">
        <v>23</v>
      </c>
      <c r="B1060" s="3" t="n">
        <v>1957</v>
      </c>
      <c r="C1060" s="4" t="n">
        <v>122.180502148835</v>
      </c>
      <c r="D1060" s="4" t="n">
        <v>1.65884666053966</v>
      </c>
      <c r="E1060" s="3" t="n">
        <f aca="false">LOOKUP(C1060,{0,30,60,90},{1,2,3,4})</f>
        <v>4</v>
      </c>
    </row>
    <row r="1061" customFormat="false" ht="14.4" hidden="false" customHeight="false" outlineLevel="0" collapsed="false">
      <c r="A1061" s="3" t="s">
        <v>23</v>
      </c>
      <c r="B1061" s="3" t="n">
        <v>1958</v>
      </c>
      <c r="C1061" s="4" t="n">
        <v>118.1431670282</v>
      </c>
      <c r="D1061" s="4" t="n">
        <v>0.319358260631053</v>
      </c>
      <c r="E1061" s="3" t="n">
        <f aca="false">LOOKUP(C1061,{0,30,60,90},{1,2,3,4})</f>
        <v>4</v>
      </c>
    </row>
    <row r="1062" customFormat="false" ht="14.4" hidden="false" customHeight="false" outlineLevel="0" collapsed="false">
      <c r="A1062" s="3" t="s">
        <v>23</v>
      </c>
      <c r="B1062" s="3" t="n">
        <v>1959</v>
      </c>
      <c r="C1062" s="4" t="n">
        <v>112.43633974043</v>
      </c>
      <c r="D1062" s="4" t="n">
        <v>4.28101110429107</v>
      </c>
      <c r="E1062" s="3" t="n">
        <f aca="false">LOOKUP(C1062,{0,30,60,90},{1,2,3,4})</f>
        <v>4</v>
      </c>
    </row>
    <row r="1063" customFormat="false" ht="14.4" hidden="false" customHeight="false" outlineLevel="0" collapsed="false">
      <c r="A1063" s="3" t="s">
        <v>23</v>
      </c>
      <c r="B1063" s="3" t="n">
        <v>1960</v>
      </c>
      <c r="C1063" s="4" t="n">
        <v>106.759825999923</v>
      </c>
      <c r="D1063" s="4" t="n">
        <v>5.33010134737428</v>
      </c>
      <c r="E1063" s="3" t="n">
        <f aca="false">LOOKUP(C1063,{0,30,60,90},{1,2,3,4})</f>
        <v>4</v>
      </c>
    </row>
    <row r="1064" customFormat="false" ht="14.4" hidden="false" customHeight="false" outlineLevel="0" collapsed="false">
      <c r="A1064" s="3" t="s">
        <v>23</v>
      </c>
      <c r="B1064" s="3" t="n">
        <v>1961</v>
      </c>
      <c r="C1064" s="4" t="n">
        <v>103.060591690074</v>
      </c>
      <c r="D1064" s="4" t="n">
        <v>2.33333163993639</v>
      </c>
      <c r="E1064" s="3" t="n">
        <f aca="false">LOOKUP(C1064,{0,30,60,90},{1,2,3,4})</f>
        <v>4</v>
      </c>
    </row>
    <row r="1065" customFormat="false" ht="14.4" hidden="false" customHeight="false" outlineLevel="0" collapsed="false">
      <c r="A1065" s="3" t="s">
        <v>23</v>
      </c>
      <c r="B1065" s="3" t="n">
        <v>1962</v>
      </c>
      <c r="C1065" s="4" t="n">
        <v>99.871129532235</v>
      </c>
      <c r="D1065" s="4" t="n">
        <v>1.0812367203479</v>
      </c>
      <c r="E1065" s="3" t="n">
        <f aca="false">LOOKUP(C1065,{0,30,60,90},{1,2,3,4})</f>
        <v>4</v>
      </c>
    </row>
    <row r="1066" customFormat="false" ht="14.4" hidden="false" customHeight="false" outlineLevel="0" collapsed="false">
      <c r="A1066" s="3" t="s">
        <v>23</v>
      </c>
      <c r="B1066" s="3" t="n">
        <v>1963</v>
      </c>
      <c r="C1066" s="4" t="n">
        <v>98.1551514354303</v>
      </c>
      <c r="D1066" s="4" t="n">
        <v>4.29857475419175</v>
      </c>
      <c r="E1066" s="3" t="n">
        <f aca="false">LOOKUP(C1066,{0,30,60,90},{1,2,3,4})</f>
        <v>4</v>
      </c>
    </row>
    <row r="1067" customFormat="false" ht="14.4" hidden="false" customHeight="false" outlineLevel="0" collapsed="false">
      <c r="A1067" s="3" t="s">
        <v>23</v>
      </c>
      <c r="B1067" s="3" t="n">
        <v>1964</v>
      </c>
      <c r="C1067" s="4" t="n">
        <v>90.9654508246058</v>
      </c>
      <c r="D1067" s="4" t="n">
        <v>5.48038414721719</v>
      </c>
      <c r="E1067" s="3" t="n">
        <f aca="false">LOOKUP(C1067,{0,30,60,90},{1,2,3,4})</f>
        <v>4</v>
      </c>
    </row>
    <row r="1068" customFormat="false" ht="14.4" hidden="false" customHeight="false" outlineLevel="0" collapsed="false">
      <c r="A1068" s="3" t="s">
        <v>23</v>
      </c>
      <c r="B1068" s="3" t="n">
        <v>1965</v>
      </c>
      <c r="C1068" s="4" t="n">
        <v>84.8222246990638</v>
      </c>
      <c r="D1068" s="4" t="n">
        <v>2.22695921966027</v>
      </c>
      <c r="E1068" s="3" t="n">
        <f aca="false">LOOKUP(C1068,{0,30,60,90},{1,2,3,4})</f>
        <v>3</v>
      </c>
    </row>
    <row r="1069" customFormat="false" ht="14.4" hidden="false" customHeight="false" outlineLevel="0" collapsed="false">
      <c r="A1069" s="3" t="s">
        <v>23</v>
      </c>
      <c r="B1069" s="3" t="n">
        <v>1966</v>
      </c>
      <c r="C1069" s="4" t="n">
        <v>82.0681348032156</v>
      </c>
      <c r="D1069" s="4" t="n">
        <v>1.92516381469343</v>
      </c>
      <c r="E1069" s="3" t="n">
        <f aca="false">LOOKUP(C1069,{0,30,60,90},{1,2,3,4})</f>
        <v>3</v>
      </c>
    </row>
    <row r="1070" customFormat="false" ht="14.4" hidden="false" customHeight="false" outlineLevel="0" collapsed="false">
      <c r="A1070" s="3" t="s">
        <v>23</v>
      </c>
      <c r="B1070" s="3" t="n">
        <v>1967</v>
      </c>
      <c r="C1070" s="4" t="n">
        <v>79.4071646682059</v>
      </c>
      <c r="D1070" s="4" t="n">
        <v>2.46377494623011</v>
      </c>
      <c r="E1070" s="3" t="n">
        <f aca="false">LOOKUP(C1070,{0,30,60,90},{1,2,3,4})</f>
        <v>3</v>
      </c>
    </row>
    <row r="1071" customFormat="false" ht="14.4" hidden="false" customHeight="false" outlineLevel="0" collapsed="false">
      <c r="A1071" s="3" t="s">
        <v>23</v>
      </c>
      <c r="B1071" s="3" t="n">
        <v>1968</v>
      </c>
      <c r="C1071" s="4" t="n">
        <v>78.3260032985157</v>
      </c>
      <c r="D1071" s="4" t="n">
        <v>4.19815807904997</v>
      </c>
      <c r="E1071" s="3" t="n">
        <f aca="false">LOOKUP(C1071,{0,30,60,90},{1,2,3,4})</f>
        <v>3</v>
      </c>
    </row>
    <row r="1072" customFormat="false" ht="14.4" hidden="false" customHeight="false" outlineLevel="0" collapsed="false">
      <c r="A1072" s="3" t="s">
        <v>23</v>
      </c>
      <c r="B1072" s="3" t="n">
        <v>1969</v>
      </c>
      <c r="C1072" s="4" t="n">
        <v>72.2710163111669</v>
      </c>
      <c r="D1072" s="4" t="n">
        <v>2.0745006370577</v>
      </c>
      <c r="E1072" s="3" t="n">
        <f aca="false">LOOKUP(C1072,{0,30,60,90},{1,2,3,4})</f>
        <v>3</v>
      </c>
    </row>
    <row r="1073" customFormat="false" ht="14.4" hidden="false" customHeight="false" outlineLevel="0" collapsed="false">
      <c r="A1073" s="3" t="s">
        <v>23</v>
      </c>
      <c r="B1073" s="3" t="n">
        <v>1970</v>
      </c>
      <c r="C1073" s="4" t="n">
        <v>63.9875425564841</v>
      </c>
      <c r="D1073" s="4" t="n">
        <v>2.2442424575998</v>
      </c>
      <c r="E1073" s="3" t="n">
        <f aca="false">LOOKUP(C1073,{0,30,60,90},{1,2,3,4})</f>
        <v>3</v>
      </c>
    </row>
    <row r="1074" customFormat="false" ht="14.4" hidden="false" customHeight="false" outlineLevel="0" collapsed="false">
      <c r="A1074" s="3" t="s">
        <v>23</v>
      </c>
      <c r="B1074" s="3" t="n">
        <v>1971</v>
      </c>
      <c r="C1074" s="4" t="n">
        <v>57.9885555748223</v>
      </c>
      <c r="D1074" s="4" t="n">
        <v>2.09327855331536</v>
      </c>
      <c r="E1074" s="3" t="n">
        <f aca="false">LOOKUP(C1074,{0,30,60,90},{1,2,3,4})</f>
        <v>2</v>
      </c>
    </row>
    <row r="1075" customFormat="false" ht="14.4" hidden="false" customHeight="false" outlineLevel="0" collapsed="false">
      <c r="A1075" s="3" t="s">
        <v>23</v>
      </c>
      <c r="B1075" s="3" t="n">
        <v>1972</v>
      </c>
      <c r="C1075" s="4" t="n">
        <v>55.4618467680785</v>
      </c>
      <c r="D1075" s="4" t="n">
        <v>3.65554423581387</v>
      </c>
      <c r="E1075" s="3" t="n">
        <f aca="false">LOOKUP(C1075,{0,30,60,90},{1,2,3,4})</f>
        <v>2</v>
      </c>
    </row>
    <row r="1076" customFormat="false" ht="14.4" hidden="false" customHeight="false" outlineLevel="0" collapsed="false">
      <c r="A1076" s="3" t="s">
        <v>23</v>
      </c>
      <c r="B1076" s="3" t="n">
        <v>1973</v>
      </c>
      <c r="C1076" s="4" t="n">
        <v>49.4801797571936</v>
      </c>
      <c r="D1076" s="4" t="n">
        <v>7.195866586973</v>
      </c>
      <c r="E1076" s="3" t="n">
        <f aca="false">LOOKUP(C1076,{0,30,60,90},{1,2,3,4})</f>
        <v>2</v>
      </c>
    </row>
    <row r="1077" customFormat="false" ht="14.4" hidden="false" customHeight="false" outlineLevel="0" collapsed="false">
      <c r="A1077" s="3" t="s">
        <v>23</v>
      </c>
      <c r="B1077" s="3" t="n">
        <v>1974</v>
      </c>
      <c r="C1077" s="4" t="n">
        <v>47.4779028078521</v>
      </c>
      <c r="D1077" s="4" t="n">
        <v>-1.3129395813914</v>
      </c>
      <c r="E1077" s="3" t="n">
        <f aca="false">LOOKUP(C1077,{0,30,60,90},{1,2,3,4})</f>
        <v>2</v>
      </c>
    </row>
    <row r="1078" customFormat="false" ht="14.4" hidden="false" customHeight="false" outlineLevel="0" collapsed="false">
      <c r="A1078" s="3" t="s">
        <v>23</v>
      </c>
      <c r="B1078" s="3" t="n">
        <v>1975</v>
      </c>
      <c r="C1078" s="4" t="n">
        <v>42.4112371974475</v>
      </c>
      <c r="D1078" s="4" t="n">
        <v>-0.622184670180304</v>
      </c>
      <c r="E1078" s="3" t="n">
        <f aca="false">LOOKUP(C1078,{0,30,60,90},{1,2,3,4})</f>
        <v>2</v>
      </c>
    </row>
    <row r="1079" customFormat="false" ht="14.4" hidden="false" customHeight="false" outlineLevel="0" collapsed="false">
      <c r="A1079" s="3" t="s">
        <v>23</v>
      </c>
      <c r="B1079" s="3" t="n">
        <v>1976</v>
      </c>
      <c r="C1079" s="4" t="n">
        <v>44.8112833995914</v>
      </c>
      <c r="D1079" s="4" t="n">
        <v>2.63496232805696</v>
      </c>
      <c r="E1079" s="3" t="n">
        <f aca="false">LOOKUP(C1079,{0,30,60,90},{1,2,3,4})</f>
        <v>2</v>
      </c>
    </row>
    <row r="1080" customFormat="false" ht="14.4" hidden="false" customHeight="false" outlineLevel="0" collapsed="false">
      <c r="A1080" s="3" t="s">
        <v>23</v>
      </c>
      <c r="B1080" s="3" t="n">
        <v>1977</v>
      </c>
      <c r="C1080" s="4" t="n">
        <v>45.6995502575303</v>
      </c>
      <c r="D1080" s="4" t="n">
        <v>2.37469861666735</v>
      </c>
      <c r="E1080" s="3" t="n">
        <f aca="false">LOOKUP(C1080,{0,30,60,90},{1,2,3,4})</f>
        <v>2</v>
      </c>
    </row>
    <row r="1081" customFormat="false" ht="14.4" hidden="false" customHeight="false" outlineLevel="0" collapsed="false">
      <c r="A1081" s="3" t="s">
        <v>23</v>
      </c>
      <c r="B1081" s="3" t="n">
        <v>1978</v>
      </c>
      <c r="C1081" s="4" t="n">
        <v>46.7568972033258</v>
      </c>
      <c r="D1081" s="4" t="n">
        <v>3.22959975790749</v>
      </c>
      <c r="E1081" s="3" t="n">
        <f aca="false">LOOKUP(C1081,{0,30,60,90},{1,2,3,4})</f>
        <v>2</v>
      </c>
    </row>
    <row r="1082" customFormat="false" ht="14.4" hidden="false" customHeight="false" outlineLevel="0" collapsed="false">
      <c r="A1082" s="3" t="s">
        <v>23</v>
      </c>
      <c r="B1082" s="3" t="n">
        <v>1979</v>
      </c>
      <c r="C1082" s="4" t="n">
        <v>43.6125890974802</v>
      </c>
      <c r="D1082" s="4" t="n">
        <v>2.68007500768717</v>
      </c>
      <c r="E1082" s="3" t="n">
        <f aca="false">LOOKUP(C1082,{0,30,60,90},{1,2,3,4})</f>
        <v>2</v>
      </c>
    </row>
    <row r="1083" customFormat="false" ht="14.4" hidden="false" customHeight="false" outlineLevel="0" collapsed="false">
      <c r="A1083" s="3" t="s">
        <v>23</v>
      </c>
      <c r="B1083" s="3" t="n">
        <v>1980</v>
      </c>
      <c r="C1083" s="4" t="n">
        <v>40.8750171538356</v>
      </c>
      <c r="D1083" s="4" t="n">
        <v>-2.08179788391148</v>
      </c>
      <c r="E1083" s="3" t="n">
        <f aca="false">LOOKUP(C1083,{0,30,60,90},{1,2,3,4})</f>
        <v>2</v>
      </c>
    </row>
    <row r="1084" customFormat="false" ht="14.4" hidden="false" customHeight="false" outlineLevel="0" collapsed="false">
      <c r="A1084" s="3" t="s">
        <v>23</v>
      </c>
      <c r="B1084" s="3" t="n">
        <v>1981</v>
      </c>
      <c r="C1084" s="4" t="n">
        <v>44.1066181778452</v>
      </c>
      <c r="D1084" s="4" t="n">
        <v>-1.32345810475475</v>
      </c>
      <c r="E1084" s="3" t="n">
        <f aca="false">LOOKUP(C1084,{0,30,60,90},{1,2,3,4})</f>
        <v>2</v>
      </c>
    </row>
    <row r="1085" customFormat="false" ht="14.4" hidden="false" customHeight="false" outlineLevel="0" collapsed="false">
      <c r="A1085" s="3" t="s">
        <v>23</v>
      </c>
      <c r="B1085" s="3" t="n">
        <v>1982</v>
      </c>
      <c r="C1085" s="4" t="n">
        <v>42.1280744705079</v>
      </c>
      <c r="D1085" s="4" t="n">
        <v>2.09306881722502</v>
      </c>
      <c r="E1085" s="3" t="n">
        <f aca="false">LOOKUP(C1085,{0,30,60,90},{1,2,3,4})</f>
        <v>2</v>
      </c>
    </row>
    <row r="1086" customFormat="false" ht="14.4" hidden="false" customHeight="false" outlineLevel="0" collapsed="false">
      <c r="A1086" s="3" t="s">
        <v>23</v>
      </c>
      <c r="B1086" s="3" t="n">
        <v>1983</v>
      </c>
      <c r="C1086" s="4" t="n">
        <v>41.641954773166</v>
      </c>
      <c r="D1086" s="4" t="n">
        <v>3.62434644737919</v>
      </c>
      <c r="E1086" s="3" t="n">
        <f aca="false">LOOKUP(C1086,{0,30,60,90},{1,2,3,4})</f>
        <v>2</v>
      </c>
    </row>
    <row r="1087" customFormat="false" ht="14.4" hidden="false" customHeight="false" outlineLevel="0" collapsed="false">
      <c r="A1087" s="3" t="s">
        <v>23</v>
      </c>
      <c r="B1087" s="3" t="n">
        <v>1984</v>
      </c>
      <c r="C1087" s="4" t="n">
        <v>43.343245037328</v>
      </c>
      <c r="D1087" s="4" t="n">
        <v>2.67092492691234</v>
      </c>
      <c r="E1087" s="3" t="n">
        <f aca="false">LOOKUP(C1087,{0,30,60,90},{1,2,3,4})</f>
        <v>2</v>
      </c>
    </row>
    <row r="1088" customFormat="false" ht="14.4" hidden="false" customHeight="false" outlineLevel="0" collapsed="false">
      <c r="A1088" s="3" t="s">
        <v>23</v>
      </c>
      <c r="B1088" s="3" t="n">
        <v>1985</v>
      </c>
      <c r="C1088" s="4" t="n">
        <v>43.6836227533323</v>
      </c>
      <c r="D1088" s="4" t="n">
        <v>3.5993814256188</v>
      </c>
      <c r="E1088" s="3" t="n">
        <f aca="false">LOOKUP(C1088,{0,30,60,90},{1,2,3,4})</f>
        <v>2</v>
      </c>
    </row>
    <row r="1089" customFormat="false" ht="14.4" hidden="false" customHeight="false" outlineLevel="0" collapsed="false">
      <c r="A1089" s="3" t="s">
        <v>23</v>
      </c>
      <c r="B1089" s="3" t="n">
        <v>1986</v>
      </c>
      <c r="C1089" s="4" t="n">
        <v>44.036345975449</v>
      </c>
      <c r="D1089" s="4" t="n">
        <v>4.01232982275881</v>
      </c>
      <c r="E1089" s="3" t="n">
        <f aca="false">LOOKUP(C1089,{0,30,60,90},{1,2,3,4})</f>
        <v>2</v>
      </c>
    </row>
    <row r="1090" customFormat="false" ht="14.4" hidden="false" customHeight="false" outlineLevel="0" collapsed="false">
      <c r="A1090" s="3" t="s">
        <v>23</v>
      </c>
      <c r="B1090" s="3" t="n">
        <v>1987</v>
      </c>
      <c r="C1090" s="4" t="n">
        <v>43.3471358753339</v>
      </c>
      <c r="D1090" s="4" t="n">
        <v>4.56208084998957</v>
      </c>
      <c r="E1090" s="3" t="n">
        <f aca="false">LOOKUP(C1090,{0,30,60,90},{1,2,3,4})</f>
        <v>2</v>
      </c>
    </row>
    <row r="1091" customFormat="false" ht="14.4" hidden="false" customHeight="false" outlineLevel="0" collapsed="false">
      <c r="A1091" s="3" t="s">
        <v>23</v>
      </c>
      <c r="B1091" s="3" t="n">
        <v>1988</v>
      </c>
      <c r="C1091" s="4" t="n">
        <v>41.2593258239117</v>
      </c>
      <c r="D1091" s="4" t="n">
        <v>5.03210179148073</v>
      </c>
      <c r="E1091" s="3" t="n">
        <f aca="false">LOOKUP(C1091,{0,30,60,90},{1,2,3,4})</f>
        <v>2</v>
      </c>
    </row>
    <row r="1092" customFormat="false" ht="14.4" hidden="false" customHeight="false" outlineLevel="0" collapsed="false">
      <c r="A1092" s="3" t="s">
        <v>23</v>
      </c>
      <c r="B1092" s="3" t="n">
        <v>1989</v>
      </c>
      <c r="C1092" s="4" t="n">
        <v>37.5651564707181</v>
      </c>
      <c r="D1092" s="4" t="n">
        <v>2.28144672355917</v>
      </c>
      <c r="E1092" s="3" t="n">
        <f aca="false">LOOKUP(C1092,{0,30,60,90},{1,2,3,4})</f>
        <v>2</v>
      </c>
    </row>
    <row r="1093" customFormat="false" ht="14.4" hidden="false" customHeight="false" outlineLevel="0" collapsed="false">
      <c r="A1093" s="3" t="s">
        <v>23</v>
      </c>
      <c r="B1093" s="3" t="n">
        <v>1990</v>
      </c>
      <c r="C1093" s="4" t="n">
        <v>33.8395147672296</v>
      </c>
      <c r="D1093" s="4" t="n">
        <v>0.779266146260205</v>
      </c>
      <c r="E1093" s="3" t="n">
        <f aca="false">LOOKUP(C1093,{0,30,60,90},{1,2,3,4})</f>
        <v>2</v>
      </c>
    </row>
    <row r="1094" customFormat="false" ht="14.4" hidden="false" customHeight="false" outlineLevel="0" collapsed="false">
      <c r="A1094" s="3" t="s">
        <v>23</v>
      </c>
      <c r="B1094" s="3" t="n">
        <v>1991</v>
      </c>
      <c r="C1094" s="4" t="n">
        <v>33.1910721205885</v>
      </c>
      <c r="D1094" s="4" t="n">
        <v>-1.39243896792991</v>
      </c>
      <c r="E1094" s="3" t="n">
        <f aca="false">LOOKUP(C1094,{0,30,60,90},{1,2,3,4})</f>
        <v>2</v>
      </c>
    </row>
    <row r="1095" customFormat="false" ht="14.4" hidden="false" customHeight="false" outlineLevel="0" collapsed="false">
      <c r="A1095" s="3" t="s">
        <v>23</v>
      </c>
      <c r="B1095" s="3" t="n">
        <v>1992</v>
      </c>
      <c r="C1095" s="4" t="n">
        <v>34.4855967078189</v>
      </c>
      <c r="D1095" s="4" t="n">
        <v>0.146630449478247</v>
      </c>
      <c r="E1095" s="3" t="n">
        <f aca="false">LOOKUP(C1095,{0,30,60,90},{1,2,3,4})</f>
        <v>2</v>
      </c>
    </row>
    <row r="1096" customFormat="false" ht="14.4" hidden="false" customHeight="false" outlineLevel="0" collapsed="false">
      <c r="A1096" s="3" t="s">
        <v>23</v>
      </c>
      <c r="B1096" s="3" t="n">
        <v>1993</v>
      </c>
      <c r="C1096" s="4" t="n">
        <v>38.037377177482</v>
      </c>
      <c r="D1096" s="4" t="n">
        <v>2.2222549499695</v>
      </c>
      <c r="E1096" s="3" t="n">
        <f aca="false">LOOKUP(C1096,{0,30,60,90},{1,2,3,4})</f>
        <v>2</v>
      </c>
    </row>
    <row r="1097" customFormat="false" ht="14.4" hidden="false" customHeight="false" outlineLevel="0" collapsed="false">
      <c r="A1097" s="3" t="s">
        <v>23</v>
      </c>
      <c r="B1097" s="3" t="n">
        <v>1994</v>
      </c>
      <c r="C1097" s="4" t="n">
        <v>44.2823602751567</v>
      </c>
      <c r="D1097" s="4" t="n">
        <v>4.28017432855892</v>
      </c>
      <c r="E1097" s="3" t="n">
        <f aca="false">LOOKUP(C1097,{0,30,60,90},{1,2,3,4})</f>
        <v>2</v>
      </c>
    </row>
    <row r="1098" customFormat="false" ht="14.4" hidden="false" customHeight="false" outlineLevel="0" collapsed="false">
      <c r="A1098" s="3" t="s">
        <v>23</v>
      </c>
      <c r="B1098" s="3" t="n">
        <v>1995</v>
      </c>
      <c r="C1098" s="4" t="n">
        <v>47.6175085166911</v>
      </c>
      <c r="D1098" s="4" t="n">
        <v>3.04273740443952</v>
      </c>
      <c r="E1098" s="3" t="n">
        <f aca="false">LOOKUP(C1098,{0,30,60,90},{1,2,3,4})</f>
        <v>2</v>
      </c>
    </row>
    <row r="1099" customFormat="false" ht="14.4" hidden="false" customHeight="false" outlineLevel="0" collapsed="false">
      <c r="A1099" s="3" t="s">
        <v>23</v>
      </c>
      <c r="B1099" s="3" t="n">
        <v>1996</v>
      </c>
      <c r="C1099" s="4" t="n">
        <v>49.9769740292635</v>
      </c>
      <c r="D1099" s="4" t="n">
        <v>2.87925648165115</v>
      </c>
      <c r="E1099" s="3" t="n">
        <f aca="false">LOOKUP(C1099,{0,30,60,90},{1,2,3,4})</f>
        <v>2</v>
      </c>
    </row>
    <row r="1100" customFormat="false" ht="14.4" hidden="false" customHeight="false" outlineLevel="0" collapsed="false">
      <c r="A1100" s="3" t="s">
        <v>23</v>
      </c>
      <c r="B1100" s="3" t="n">
        <v>1997</v>
      </c>
      <c r="C1100" s="4" t="n">
        <v>50.5419868111322</v>
      </c>
      <c r="D1100" s="4" t="n">
        <v>3.30717007853321</v>
      </c>
      <c r="E1100" s="3" t="n">
        <f aca="false">LOOKUP(C1100,{0,30,60,90},{1,2,3,4})</f>
        <v>2</v>
      </c>
    </row>
    <row r="1101" customFormat="false" ht="14.4" hidden="false" customHeight="false" outlineLevel="0" collapsed="false">
      <c r="A1101" s="3" t="s">
        <v>23</v>
      </c>
      <c r="B1101" s="3" t="n">
        <v>1998</v>
      </c>
      <c r="C1101" s="4" t="n">
        <v>47.5974346549092</v>
      </c>
      <c r="D1101" s="4" t="n">
        <v>3.60573081807554</v>
      </c>
      <c r="E1101" s="3" t="n">
        <f aca="false">LOOKUP(C1101,{0,30,60,90},{1,2,3,4})</f>
        <v>2</v>
      </c>
    </row>
    <row r="1102" customFormat="false" ht="14.4" hidden="false" customHeight="false" outlineLevel="0" collapsed="false">
      <c r="A1102" s="3" t="s">
        <v>23</v>
      </c>
      <c r="B1102" s="3" t="n">
        <v>1999</v>
      </c>
      <c r="C1102" s="4" t="n">
        <v>45.3987703638302</v>
      </c>
      <c r="D1102" s="4" t="n">
        <v>3.47324115733441</v>
      </c>
      <c r="E1102" s="3" t="n">
        <f aca="false">LOOKUP(C1102,{0,30,60,90},{1,2,3,4})</f>
        <v>2</v>
      </c>
    </row>
    <row r="1103" customFormat="false" ht="14.4" hidden="false" customHeight="false" outlineLevel="0" collapsed="false">
      <c r="A1103" s="3" t="s">
        <v>23</v>
      </c>
      <c r="B1103" s="3" t="n">
        <v>2000</v>
      </c>
      <c r="C1103" s="4" t="n">
        <v>43.6482945276811</v>
      </c>
      <c r="D1103" s="4" t="n">
        <v>3.91503674974381</v>
      </c>
      <c r="E1103" s="3" t="n">
        <f aca="false">LOOKUP(C1103,{0,30,60,90},{1,2,3,4})</f>
        <v>2</v>
      </c>
    </row>
    <row r="1104" customFormat="false" ht="14.4" hidden="false" customHeight="false" outlineLevel="0" collapsed="false">
      <c r="A1104" s="3" t="s">
        <v>23</v>
      </c>
      <c r="B1104" s="3" t="n">
        <v>2001</v>
      </c>
      <c r="C1104" s="4" t="n">
        <v>41.6856848706436</v>
      </c>
      <c r="D1104" s="4" t="n">
        <v>2.46183202504959</v>
      </c>
      <c r="E1104" s="3" t="n">
        <f aca="false">LOOKUP(C1104,{0,30,60,90},{1,2,3,4})</f>
        <v>2</v>
      </c>
    </row>
    <row r="1105" customFormat="false" ht="14.4" hidden="false" customHeight="false" outlineLevel="0" collapsed="false">
      <c r="A1105" s="3" t="s">
        <v>23</v>
      </c>
      <c r="B1105" s="3" t="n">
        <v>2002</v>
      </c>
      <c r="C1105" s="4" t="n">
        <v>40.401500979951</v>
      </c>
      <c r="D1105" s="4" t="n">
        <v>2.09653279545381</v>
      </c>
      <c r="E1105" s="3" t="n">
        <f aca="false">LOOKUP(C1105,{0,30,60,90},{1,2,3,4})</f>
        <v>2</v>
      </c>
    </row>
    <row r="1106" customFormat="false" ht="14.4" hidden="false" customHeight="false" outlineLevel="0" collapsed="false">
      <c r="A1106" s="3" t="s">
        <v>23</v>
      </c>
      <c r="B1106" s="3" t="n">
        <v>2003</v>
      </c>
      <c r="C1106" s="4" t="n">
        <v>39.3075299233338</v>
      </c>
      <c r="D1106" s="4" t="n">
        <v>2.81802206208706</v>
      </c>
      <c r="E1106" s="3" t="n">
        <f aca="false">LOOKUP(C1106,{0,30,60,90},{1,2,3,4})</f>
        <v>2</v>
      </c>
    </row>
    <row r="1107" customFormat="false" ht="14.4" hidden="false" customHeight="false" outlineLevel="0" collapsed="false">
      <c r="A1107" s="3" t="s">
        <v>23</v>
      </c>
      <c r="B1107" s="3" t="n">
        <v>2004</v>
      </c>
      <c r="C1107" s="4" t="n">
        <v>41.3268105340161</v>
      </c>
      <c r="D1107" s="4" t="n">
        <v>2.75780744130709</v>
      </c>
      <c r="E1107" s="3" t="n">
        <f aca="false">LOOKUP(C1107,{0,30,60,90},{1,2,3,4})</f>
        <v>2</v>
      </c>
    </row>
    <row r="1108" customFormat="false" ht="14.4" hidden="false" customHeight="false" outlineLevel="0" collapsed="false">
      <c r="A1108" s="3" t="s">
        <v>23</v>
      </c>
      <c r="B1108" s="3" t="n">
        <v>2005</v>
      </c>
      <c r="C1108" s="4" t="n">
        <v>38.5946445943575</v>
      </c>
      <c r="D1108" s="4" t="n">
        <v>2.05758646422662</v>
      </c>
      <c r="E1108" s="3" t="n">
        <f aca="false">LOOKUP(C1108,{0,30,60,90},{1,2,3,4})</f>
        <v>2</v>
      </c>
    </row>
    <row r="1109" customFormat="false" ht="14.4" hidden="false" customHeight="false" outlineLevel="0" collapsed="false">
      <c r="A1109" s="3" t="s">
        <v>23</v>
      </c>
      <c r="B1109" s="3" t="n">
        <v>2006</v>
      </c>
      <c r="C1109" s="4" t="n">
        <v>40.0512897872982</v>
      </c>
      <c r="D1109" s="4" t="n">
        <v>2.83783829006856</v>
      </c>
      <c r="E1109" s="3" t="n">
        <f aca="false">LOOKUP(C1109,{0,30,60,90},{1,2,3,4})</f>
        <v>2</v>
      </c>
    </row>
    <row r="1110" customFormat="false" ht="14.4" hidden="false" customHeight="false" outlineLevel="0" collapsed="false">
      <c r="A1110" s="3" t="s">
        <v>23</v>
      </c>
      <c r="B1110" s="3" t="n">
        <v>2007</v>
      </c>
      <c r="C1110" s="4" t="n">
        <v>41.0328262610088</v>
      </c>
      <c r="D1110" s="4" t="n">
        <v>3.02238210993202</v>
      </c>
      <c r="E1110" s="3" t="n">
        <f aca="false">LOOKUP(C1110,{0,30,60,90},{1,2,3,4})</f>
        <v>2</v>
      </c>
    </row>
    <row r="1111" customFormat="false" ht="14.4" hidden="false" customHeight="false" outlineLevel="0" collapsed="false">
      <c r="A1111" s="3" t="s">
        <v>23</v>
      </c>
      <c r="B1111" s="3" t="n">
        <v>2008</v>
      </c>
      <c r="C1111" s="4" t="n">
        <v>42.451819017917</v>
      </c>
      <c r="D1111" s="4" t="n">
        <v>0.70691524518951</v>
      </c>
      <c r="E1111" s="3" t="n">
        <f aca="false">LOOKUP(C1111,{0,30,60,90},{1,2,3,4})</f>
        <v>2</v>
      </c>
    </row>
    <row r="1112" customFormat="false" ht="14.4" hidden="false" customHeight="false" outlineLevel="0" collapsed="false">
      <c r="A1112" s="3" t="s">
        <v>23</v>
      </c>
      <c r="B1112" s="3" t="n">
        <v>2009</v>
      </c>
      <c r="C1112" s="4" t="n">
        <v>54.9543890705078</v>
      </c>
      <c r="D1112" s="4" t="n">
        <v>-4.4</v>
      </c>
      <c r="E1112" s="3" t="n">
        <f aca="false">LOOKUP(C1112,{0,30,60,90},{1,2,3,4})</f>
        <v>2</v>
      </c>
    </row>
    <row r="1113" customFormat="false" ht="14.4" hidden="false" customHeight="false" outlineLevel="0" collapsed="false">
      <c r="A1113" s="3" t="s">
        <v>24</v>
      </c>
      <c r="B1113" s="3" t="n">
        <v>1946</v>
      </c>
      <c r="C1113" s="4" t="n">
        <v>121.252069834833</v>
      </c>
      <c r="D1113" s="4" t="n">
        <v>-10.9421586165772</v>
      </c>
      <c r="E1113" s="3" t="n">
        <f aca="false">LOOKUP(C1113,{0,30,60,90},{1,2,3,4})</f>
        <v>4</v>
      </c>
    </row>
    <row r="1114" customFormat="false" ht="14.4" hidden="false" customHeight="false" outlineLevel="0" collapsed="false">
      <c r="A1114" s="3" t="s">
        <v>24</v>
      </c>
      <c r="B1114" s="3" t="n">
        <v>1947</v>
      </c>
      <c r="C1114" s="4" t="n">
        <v>105.811709589922</v>
      </c>
      <c r="D1114" s="4" t="n">
        <v>-0.898337239147429</v>
      </c>
      <c r="E1114" s="3" t="n">
        <f aca="false">LOOKUP(C1114,{0,30,60,90},{1,2,3,4})</f>
        <v>4</v>
      </c>
    </row>
    <row r="1115" customFormat="false" ht="14.4" hidden="false" customHeight="false" outlineLevel="0" collapsed="false">
      <c r="A1115" s="3" t="s">
        <v>24</v>
      </c>
      <c r="B1115" s="3" t="n">
        <v>1948</v>
      </c>
      <c r="C1115" s="4" t="n">
        <v>93.754086403939</v>
      </c>
      <c r="D1115" s="4" t="n">
        <v>4.39727492821351</v>
      </c>
      <c r="E1115" s="3" t="n">
        <f aca="false">LOOKUP(C1115,{0,30,60,90},{1,2,3,4})</f>
        <v>4</v>
      </c>
    </row>
    <row r="1116" customFormat="false" ht="14.4" hidden="false" customHeight="false" outlineLevel="0" collapsed="false">
      <c r="A1116" s="3" t="s">
        <v>24</v>
      </c>
      <c r="B1116" s="3" t="n">
        <v>1949</v>
      </c>
      <c r="C1116" s="4" t="n">
        <v>94.5996855763473</v>
      </c>
      <c r="D1116" s="4" t="n">
        <v>-0.512350339769174</v>
      </c>
      <c r="E1116" s="3" t="n">
        <f aca="false">LOOKUP(C1116,{0,30,60,90},{1,2,3,4})</f>
        <v>4</v>
      </c>
    </row>
    <row r="1117" customFormat="false" ht="14.4" hidden="false" customHeight="false" outlineLevel="0" collapsed="false">
      <c r="A1117" s="3" t="s">
        <v>24</v>
      </c>
      <c r="B1117" s="3" t="n">
        <v>1950</v>
      </c>
      <c r="C1117" s="4" t="n">
        <v>87.6259286179775</v>
      </c>
      <c r="D1117" s="4" t="n">
        <v>8.74396920908549</v>
      </c>
      <c r="E1117" s="3" t="n">
        <f aca="false">LOOKUP(C1117,{0,30,60,90},{1,2,3,4})</f>
        <v>3</v>
      </c>
    </row>
    <row r="1118" customFormat="false" ht="14.4" hidden="false" customHeight="false" outlineLevel="0" collapsed="false">
      <c r="A1118" s="3" t="s">
        <v>24</v>
      </c>
      <c r="B1118" s="3" t="n">
        <v>1951</v>
      </c>
      <c r="C1118" s="4" t="n">
        <v>75.2201523180077</v>
      </c>
      <c r="D1118" s="4" t="n">
        <v>7.73180458624128</v>
      </c>
      <c r="E1118" s="3" t="n">
        <f aca="false">LOOKUP(C1118,{0,30,60,90},{1,2,3,4})</f>
        <v>3</v>
      </c>
    </row>
    <row r="1119" customFormat="false" ht="14.4" hidden="false" customHeight="false" outlineLevel="0" collapsed="false">
      <c r="A1119" s="3" t="s">
        <v>24</v>
      </c>
      <c r="B1119" s="3" t="n">
        <v>1952</v>
      </c>
      <c r="C1119" s="4" t="n">
        <v>72.3151489771142</v>
      </c>
      <c r="D1119" s="4" t="n">
        <v>3.83138216648931</v>
      </c>
      <c r="E1119" s="3" t="n">
        <f aca="false">LOOKUP(C1119,{0,30,60,90},{1,2,3,4})</f>
        <v>3</v>
      </c>
    </row>
    <row r="1120" customFormat="false" ht="14.4" hidden="false" customHeight="false" outlineLevel="0" collapsed="false">
      <c r="A1120" s="3" t="s">
        <v>24</v>
      </c>
      <c r="B1120" s="3" t="n">
        <v>1953</v>
      </c>
      <c r="C1120" s="4" t="n">
        <v>70.1479202844714</v>
      </c>
      <c r="D1120" s="4" t="n">
        <v>4.60359196042603</v>
      </c>
      <c r="E1120" s="3" t="n">
        <f aca="false">LOOKUP(C1120,{0,30,60,90},{1,2,3,4})</f>
        <v>3</v>
      </c>
    </row>
    <row r="1121" customFormat="false" ht="14.4" hidden="false" customHeight="false" outlineLevel="0" collapsed="false">
      <c r="A1121" s="3" t="s">
        <v>24</v>
      </c>
      <c r="B1121" s="3" t="n">
        <v>1954</v>
      </c>
      <c r="C1121" s="4" t="n">
        <v>71.3090428780231</v>
      </c>
      <c r="D1121" s="4" t="n">
        <v>-0.630538513974088</v>
      </c>
      <c r="E1121" s="3" t="n">
        <f aca="false">LOOKUP(C1121,{0,30,60,90},{1,2,3,4})</f>
        <v>3</v>
      </c>
    </row>
    <row r="1122" customFormat="false" ht="14.4" hidden="false" customHeight="false" outlineLevel="0" collapsed="false">
      <c r="A1122" s="3" t="s">
        <v>24</v>
      </c>
      <c r="B1122" s="3" t="n">
        <v>1955</v>
      </c>
      <c r="C1122" s="4" t="n">
        <v>66.1620985780082</v>
      </c>
      <c r="D1122" s="4" t="n">
        <v>7.19859372320357</v>
      </c>
      <c r="E1122" s="3" t="n">
        <f aca="false">LOOKUP(C1122,{0,30,60,90},{1,2,3,4})</f>
        <v>3</v>
      </c>
    </row>
    <row r="1123" customFormat="false" ht="14.4" hidden="false" customHeight="false" outlineLevel="0" collapsed="false">
      <c r="A1123" s="3" t="s">
        <v>24</v>
      </c>
      <c r="B1123" s="3" t="n">
        <v>1956</v>
      </c>
      <c r="C1123" s="4" t="n">
        <v>62.3572962160494</v>
      </c>
      <c r="D1123" s="4" t="n">
        <v>1.97576290845096</v>
      </c>
      <c r="E1123" s="3" t="n">
        <f aca="false">LOOKUP(C1123,{0,30,60,90},{1,2,3,4})</f>
        <v>3</v>
      </c>
    </row>
    <row r="1124" customFormat="false" ht="14.4" hidden="false" customHeight="false" outlineLevel="0" collapsed="false">
      <c r="A1124" s="3" t="s">
        <v>24</v>
      </c>
      <c r="B1124" s="3" t="n">
        <v>1957</v>
      </c>
      <c r="C1124" s="4" t="n">
        <v>58.6699570366515</v>
      </c>
      <c r="D1124" s="4" t="n">
        <v>2.01592344197357</v>
      </c>
      <c r="E1124" s="3" t="n">
        <f aca="false">LOOKUP(C1124,{0,30,60,90},{1,2,3,4})</f>
        <v>2</v>
      </c>
    </row>
    <row r="1125" customFormat="false" ht="14.4" hidden="false" customHeight="false" outlineLevel="0" collapsed="false">
      <c r="A1125" s="3" t="s">
        <v>24</v>
      </c>
      <c r="B1125" s="3" t="n">
        <v>1958</v>
      </c>
      <c r="C1125" s="4" t="n">
        <v>59.1488051682363</v>
      </c>
      <c r="D1125" s="4" t="n">
        <v>-0.903463919111147</v>
      </c>
      <c r="E1125" s="3" t="n">
        <f aca="false">LOOKUP(C1125,{0,30,60,90},{1,2,3,4})</f>
        <v>2</v>
      </c>
    </row>
    <row r="1126" customFormat="false" ht="14.4" hidden="false" customHeight="false" outlineLevel="0" collapsed="false">
      <c r="A1126" s="3" t="s">
        <v>24</v>
      </c>
      <c r="B1126" s="3" t="n">
        <v>1959</v>
      </c>
      <c r="C1126" s="4" t="n">
        <v>56.1993499956573</v>
      </c>
      <c r="D1126" s="4" t="n">
        <v>7.17333954065798</v>
      </c>
      <c r="E1126" s="3" t="n">
        <f aca="false">LOOKUP(C1126,{0,30,60,90},{1,2,3,4})</f>
        <v>2</v>
      </c>
    </row>
    <row r="1127" customFormat="false" ht="14.4" hidden="false" customHeight="false" outlineLevel="0" collapsed="false">
      <c r="A1127" s="3" t="s">
        <v>24</v>
      </c>
      <c r="B1127" s="3" t="n">
        <v>1960</v>
      </c>
      <c r="C1127" s="4" t="n">
        <v>54.3941414984803</v>
      </c>
      <c r="D1127" s="4" t="n">
        <v>2.47601809954752</v>
      </c>
      <c r="E1127" s="3" t="n">
        <f aca="false">LOOKUP(C1127,{0,30,60,90},{1,2,3,4})</f>
        <v>2</v>
      </c>
    </row>
    <row r="1128" customFormat="false" ht="14.4" hidden="false" customHeight="false" outlineLevel="0" collapsed="false">
      <c r="A1128" s="3" t="s">
        <v>24</v>
      </c>
      <c r="B1128" s="3" t="n">
        <v>1961</v>
      </c>
      <c r="C1128" s="4" t="n">
        <v>53.0416553983113</v>
      </c>
      <c r="D1128" s="4" t="n">
        <v>2.33141403793846</v>
      </c>
      <c r="E1128" s="3" t="n">
        <f aca="false">LOOKUP(C1128,{0,30,60,90},{1,2,3,4})</f>
        <v>2</v>
      </c>
    </row>
    <row r="1129" customFormat="false" ht="14.4" hidden="false" customHeight="false" outlineLevel="0" collapsed="false">
      <c r="A1129" s="3" t="s">
        <v>24</v>
      </c>
      <c r="B1129" s="3" t="n">
        <v>1962</v>
      </c>
      <c r="C1129" s="4" t="n">
        <v>50.9135773810825</v>
      </c>
      <c r="D1129" s="4" t="n">
        <v>6.05820014498257</v>
      </c>
      <c r="E1129" s="3" t="n">
        <f aca="false">LOOKUP(C1129,{0,30,60,90},{1,2,3,4})</f>
        <v>2</v>
      </c>
    </row>
    <row r="1130" customFormat="false" ht="14.4" hidden="false" customHeight="false" outlineLevel="0" collapsed="false">
      <c r="A1130" s="3" t="s">
        <v>24</v>
      </c>
      <c r="B1130" s="3" t="n">
        <v>1963</v>
      </c>
      <c r="C1130" s="4" t="n">
        <v>49.5078719643898</v>
      </c>
      <c r="D1130" s="4" t="n">
        <v>4.3711756281734</v>
      </c>
      <c r="E1130" s="3" t="n">
        <f aca="false">LOOKUP(C1130,{0,30,60,90},{1,2,3,4})</f>
        <v>2</v>
      </c>
    </row>
    <row r="1131" customFormat="false" ht="14.4" hidden="false" customHeight="false" outlineLevel="0" collapsed="false">
      <c r="A1131" s="3" t="s">
        <v>24</v>
      </c>
      <c r="B1131" s="3" t="n">
        <v>1964</v>
      </c>
      <c r="C1131" s="4" t="n">
        <v>46.9730107379445</v>
      </c>
      <c r="D1131" s="4" t="n">
        <v>5.78788162285218</v>
      </c>
      <c r="E1131" s="3" t="n">
        <f aca="false">LOOKUP(C1131,{0,30,60,90},{1,2,3,4})</f>
        <v>2</v>
      </c>
    </row>
    <row r="1132" customFormat="false" ht="14.4" hidden="false" customHeight="false" outlineLevel="0" collapsed="false">
      <c r="A1132" s="3" t="s">
        <v>24</v>
      </c>
      <c r="B1132" s="3" t="n">
        <v>1965</v>
      </c>
      <c r="C1132" s="4" t="n">
        <v>44.1209705164789</v>
      </c>
      <c r="D1132" s="4" t="n">
        <v>6.42042272204697</v>
      </c>
      <c r="E1132" s="3" t="n">
        <f aca="false">LOOKUP(C1132,{0,30,60,90},{1,2,3,4})</f>
        <v>2</v>
      </c>
    </row>
    <row r="1133" customFormat="false" ht="14.4" hidden="false" customHeight="false" outlineLevel="0" collapsed="false">
      <c r="A1133" s="3" t="s">
        <v>24</v>
      </c>
      <c r="B1133" s="3" t="n">
        <v>1966</v>
      </c>
      <c r="C1133" s="4" t="n">
        <v>40.6128078957725</v>
      </c>
      <c r="D1133" s="4" t="n">
        <v>6.51505498462648</v>
      </c>
      <c r="E1133" s="3" t="n">
        <f aca="false">LOOKUP(C1133,{0,30,60,90},{1,2,3,4})</f>
        <v>2</v>
      </c>
    </row>
    <row r="1134" customFormat="false" ht="14.4" hidden="false" customHeight="false" outlineLevel="0" collapsed="false">
      <c r="A1134" s="3" t="s">
        <v>24</v>
      </c>
      <c r="B1134" s="3" t="n">
        <v>1967</v>
      </c>
      <c r="C1134" s="4" t="n">
        <v>39.1904057898847</v>
      </c>
      <c r="D1134" s="4" t="n">
        <v>2.52776116297817</v>
      </c>
      <c r="E1134" s="3" t="n">
        <f aca="false">LOOKUP(C1134,{0,30,60,90},{1,2,3,4})</f>
        <v>2</v>
      </c>
    </row>
    <row r="1135" customFormat="false" ht="14.4" hidden="false" customHeight="false" outlineLevel="0" collapsed="false">
      <c r="A1135" s="3" t="s">
        <v>24</v>
      </c>
      <c r="B1135" s="3" t="n">
        <v>1968</v>
      </c>
      <c r="C1135" s="4" t="n">
        <v>38.2038257227962</v>
      </c>
      <c r="D1135" s="4" t="n">
        <v>4.84210526315789</v>
      </c>
      <c r="E1135" s="3" t="n">
        <f aca="false">LOOKUP(C1135,{0,30,60,90},{1,2,3,4})</f>
        <v>2</v>
      </c>
    </row>
    <row r="1136" customFormat="false" ht="14.4" hidden="false" customHeight="false" outlineLevel="0" collapsed="false">
      <c r="A1136" s="3" t="s">
        <v>24</v>
      </c>
      <c r="B1136" s="3" t="n">
        <v>1969</v>
      </c>
      <c r="C1136" s="4" t="n">
        <v>35.9325735311865</v>
      </c>
      <c r="D1136" s="4" t="n">
        <v>3.10640150965309</v>
      </c>
      <c r="E1136" s="3" t="n">
        <f aca="false">LOOKUP(C1136,{0,30,60,90},{1,2,3,4})</f>
        <v>2</v>
      </c>
    </row>
    <row r="1137" customFormat="false" ht="14.4" hidden="false" customHeight="false" outlineLevel="0" collapsed="false">
      <c r="A1137" s="3" t="s">
        <v>24</v>
      </c>
      <c r="B1137" s="3" t="n">
        <v>1970</v>
      </c>
      <c r="C1137" s="4" t="n">
        <v>35.7236547192526</v>
      </c>
      <c r="D1137" s="4" t="n">
        <v>0.190060537800907</v>
      </c>
      <c r="E1137" s="3" t="n">
        <f aca="false">LOOKUP(C1137,{0,30,60,90},{1,2,3,4})</f>
        <v>2</v>
      </c>
    </row>
    <row r="1138" customFormat="false" ht="14.4" hidden="false" customHeight="false" outlineLevel="0" collapsed="false">
      <c r="A1138" s="3" t="s">
        <v>24</v>
      </c>
      <c r="B1138" s="3" t="n">
        <v>1971</v>
      </c>
      <c r="C1138" s="4" t="n">
        <v>35.3327781732339</v>
      </c>
      <c r="D1138" s="4" t="n">
        <v>3.3583924682077</v>
      </c>
      <c r="E1138" s="3" t="n">
        <f aca="false">LOOKUP(C1138,{0,30,60,90},{1,2,3,4})</f>
        <v>2</v>
      </c>
    </row>
    <row r="1139" customFormat="false" ht="14.4" hidden="false" customHeight="false" outlineLevel="0" collapsed="false">
      <c r="A1139" s="3" t="s">
        <v>24</v>
      </c>
      <c r="B1139" s="3" t="n">
        <v>1972</v>
      </c>
      <c r="C1139" s="4" t="n">
        <v>34.514941509088</v>
      </c>
      <c r="D1139" s="4" t="n">
        <v>5.31121836267645</v>
      </c>
      <c r="E1139" s="3" t="n">
        <f aca="false">LOOKUP(C1139,{0,30,60,90},{1,2,3,4})</f>
        <v>2</v>
      </c>
    </row>
    <row r="1140" customFormat="false" ht="14.4" hidden="false" customHeight="false" outlineLevel="0" collapsed="false">
      <c r="A1140" s="3" t="s">
        <v>24</v>
      </c>
      <c r="B1140" s="3" t="n">
        <v>1973</v>
      </c>
      <c r="C1140" s="4" t="n">
        <v>33.1434280049193</v>
      </c>
      <c r="D1140" s="4" t="n">
        <v>5.79426382942101</v>
      </c>
      <c r="E1140" s="3" t="n">
        <f aca="false">LOOKUP(C1140,{0,30,60,90},{1,2,3,4})</f>
        <v>2</v>
      </c>
    </row>
    <row r="1141" customFormat="false" ht="14.4" hidden="false" customHeight="false" outlineLevel="0" collapsed="false">
      <c r="A1141" s="3" t="s">
        <v>24</v>
      </c>
      <c r="B1141" s="3" t="n">
        <v>1974</v>
      </c>
      <c r="C1141" s="4" t="n">
        <v>31.6812147870624</v>
      </c>
      <c r="D1141" s="4" t="n">
        <v>-0.551149074639012</v>
      </c>
      <c r="E1141" s="3" t="n">
        <f aca="false">LOOKUP(C1141,{0,30,60,90},{1,2,3,4})</f>
        <v>2</v>
      </c>
    </row>
    <row r="1142" customFormat="false" ht="14.4" hidden="false" customHeight="false" outlineLevel="0" collapsed="false">
      <c r="A1142" s="3" t="s">
        <v>24</v>
      </c>
      <c r="B1142" s="3" t="n">
        <v>1975</v>
      </c>
      <c r="C1142" s="4" t="n">
        <v>32.557183855407</v>
      </c>
      <c r="D1142" s="4" t="n">
        <v>-0.212683285956761</v>
      </c>
      <c r="E1142" s="3" t="n">
        <f aca="false">LOOKUP(C1142,{0,30,60,90},{1,2,3,4})</f>
        <v>2</v>
      </c>
    </row>
    <row r="1143" customFormat="false" ht="14.4" hidden="false" customHeight="false" outlineLevel="0" collapsed="false">
      <c r="A1143" s="3" t="s">
        <v>24</v>
      </c>
      <c r="B1143" s="3" t="n">
        <v>1976</v>
      </c>
      <c r="C1143" s="4" t="n">
        <v>34.0037816507728</v>
      </c>
      <c r="D1143" s="4" t="n">
        <v>5.36530382211293</v>
      </c>
      <c r="E1143" s="3" t="n">
        <f aca="false">LOOKUP(C1143,{0,30,60,90},{1,2,3,4})</f>
        <v>2</v>
      </c>
    </row>
    <row r="1144" customFormat="false" ht="14.4" hidden="false" customHeight="false" outlineLevel="0" collapsed="false">
      <c r="A1144" s="3" t="s">
        <v>24</v>
      </c>
      <c r="B1144" s="3" t="n">
        <v>1977</v>
      </c>
      <c r="C1144" s="4" t="n">
        <v>34.4239200039407</v>
      </c>
      <c r="D1144" s="4" t="n">
        <v>4.59805885670939</v>
      </c>
      <c r="E1144" s="3" t="n">
        <f aca="false">LOOKUP(C1144,{0,30,60,90},{1,2,3,4})</f>
        <v>2</v>
      </c>
    </row>
    <row r="1145" customFormat="false" ht="14.4" hidden="false" customHeight="false" outlineLevel="0" collapsed="false">
      <c r="A1145" s="3" t="s">
        <v>24</v>
      </c>
      <c r="B1145" s="3" t="n">
        <v>1978</v>
      </c>
      <c r="C1145" s="4" t="n">
        <v>33.6360624291569</v>
      </c>
      <c r="D1145" s="4" t="n">
        <v>5.57673354779926</v>
      </c>
      <c r="E1145" s="3" t="n">
        <f aca="false">LOOKUP(C1145,{0,30,60,90},{1,2,3,4})</f>
        <v>2</v>
      </c>
    </row>
    <row r="1146" customFormat="false" ht="14.4" hidden="false" customHeight="false" outlineLevel="0" collapsed="false">
      <c r="A1146" s="3" t="s">
        <v>24</v>
      </c>
      <c r="B1146" s="3" t="n">
        <v>1979</v>
      </c>
      <c r="C1146" s="4" t="n">
        <v>32.2581765670127</v>
      </c>
      <c r="D1146" s="4" t="n">
        <v>3.1245596731013</v>
      </c>
      <c r="E1146" s="3" t="n">
        <f aca="false">LOOKUP(C1146,{0,30,60,90},{1,2,3,4})</f>
        <v>2</v>
      </c>
    </row>
    <row r="1147" customFormat="false" ht="14.4" hidden="false" customHeight="false" outlineLevel="0" collapsed="false">
      <c r="A1147" s="3" t="s">
        <v>24</v>
      </c>
      <c r="B1147" s="3" t="n">
        <v>1980</v>
      </c>
      <c r="C1147" s="4" t="n">
        <v>32.5562569491769</v>
      </c>
      <c r="D1147" s="4" t="n">
        <v>-0.273270708795903</v>
      </c>
      <c r="E1147" s="3" t="n">
        <f aca="false">LOOKUP(C1147,{0,30,60,90},{1,2,3,4})</f>
        <v>2</v>
      </c>
    </row>
    <row r="1148" customFormat="false" ht="14.4" hidden="false" customHeight="false" outlineLevel="0" collapsed="false">
      <c r="A1148" s="3" t="s">
        <v>24</v>
      </c>
      <c r="B1148" s="3" t="n">
        <v>1981</v>
      </c>
      <c r="C1148" s="4" t="n">
        <v>31.9129781246002</v>
      </c>
      <c r="D1148" s="4" t="n">
        <v>2.5381058400411</v>
      </c>
      <c r="E1148" s="3" t="n">
        <f aca="false">LOOKUP(C1148,{0,30,60,90},{1,2,3,4})</f>
        <v>2</v>
      </c>
    </row>
    <row r="1149" customFormat="false" ht="14.4" hidden="false" customHeight="false" outlineLevel="0" collapsed="false">
      <c r="A1149" s="3" t="s">
        <v>24</v>
      </c>
      <c r="B1149" s="3" t="n">
        <v>1982</v>
      </c>
      <c r="C1149" s="4" t="n">
        <v>35.1049428255256</v>
      </c>
      <c r="D1149" s="4" t="n">
        <v>-1.9424772848744</v>
      </c>
      <c r="E1149" s="3" t="n">
        <f aca="false">LOOKUP(C1149,{0,30,60,90},{1,2,3,4})</f>
        <v>2</v>
      </c>
    </row>
    <row r="1150" customFormat="false" ht="14.4" hidden="false" customHeight="false" outlineLevel="0" collapsed="false">
      <c r="A1150" s="3" t="s">
        <v>24</v>
      </c>
      <c r="B1150" s="3" t="n">
        <v>1983</v>
      </c>
      <c r="C1150" s="4" t="n">
        <v>38.9636734001019</v>
      </c>
      <c r="D1150" s="4" t="n">
        <v>4.51889829498033</v>
      </c>
      <c r="E1150" s="3" t="n">
        <f aca="false">LOOKUP(C1150,{0,30,60,90},{1,2,3,4})</f>
        <v>2</v>
      </c>
    </row>
    <row r="1151" customFormat="false" ht="14.4" hidden="false" customHeight="false" outlineLevel="0" collapsed="false">
      <c r="A1151" s="3" t="s">
        <v>24</v>
      </c>
      <c r="B1151" s="3" t="n">
        <v>1984</v>
      </c>
      <c r="C1151" s="4" t="n">
        <v>39.9976086901219</v>
      </c>
      <c r="D1151" s="4" t="n">
        <v>7.1852286431342</v>
      </c>
      <c r="E1151" s="3" t="n">
        <f aca="false">LOOKUP(C1151,{0,30,60,90},{1,2,3,4})</f>
        <v>2</v>
      </c>
    </row>
    <row r="1152" customFormat="false" ht="14.4" hidden="false" customHeight="false" outlineLevel="0" collapsed="false">
      <c r="A1152" s="3" t="s">
        <v>24</v>
      </c>
      <c r="B1152" s="3" t="n">
        <v>1985</v>
      </c>
      <c r="C1152" s="4" t="n">
        <v>43.2271013633669</v>
      </c>
      <c r="D1152" s="4" t="n">
        <v>4.13860211947514</v>
      </c>
      <c r="E1152" s="3" t="n">
        <f aca="false">LOOKUP(C1152,{0,30,60,90},{1,2,3,4})</f>
        <v>2</v>
      </c>
    </row>
    <row r="1153" customFormat="false" ht="14.4" hidden="false" customHeight="false" outlineLevel="0" collapsed="false">
      <c r="A1153" s="3" t="s">
        <v>24</v>
      </c>
      <c r="B1153" s="3" t="n">
        <v>1986</v>
      </c>
      <c r="C1153" s="4" t="n">
        <v>47.651456618865</v>
      </c>
      <c r="D1153" s="4" t="n">
        <v>3.46312761888077</v>
      </c>
      <c r="E1153" s="3" t="n">
        <f aca="false">LOOKUP(C1153,{0,30,60,90},{1,2,3,4})</f>
        <v>2</v>
      </c>
    </row>
    <row r="1154" customFormat="false" ht="14.4" hidden="false" customHeight="false" outlineLevel="0" collapsed="false">
      <c r="A1154" s="3" t="s">
        <v>24</v>
      </c>
      <c r="B1154" s="3" t="n">
        <v>1987</v>
      </c>
      <c r="C1154" s="4" t="n">
        <v>49.6215879349928</v>
      </c>
      <c r="D1154" s="4" t="n">
        <v>3.20045156283073</v>
      </c>
      <c r="E1154" s="3" t="n">
        <f aca="false">LOOKUP(C1154,{0,30,60,90},{1,2,3,4})</f>
        <v>2</v>
      </c>
    </row>
    <row r="1155" customFormat="false" ht="14.4" hidden="false" customHeight="false" outlineLevel="0" collapsed="false">
      <c r="A1155" s="3" t="s">
        <v>24</v>
      </c>
      <c r="B1155" s="3" t="n">
        <v>1988</v>
      </c>
      <c r="C1155" s="4" t="n">
        <v>51.0222279044977</v>
      </c>
      <c r="D1155" s="4" t="n">
        <v>4.11031955478374</v>
      </c>
      <c r="E1155" s="3" t="n">
        <f aca="false">LOOKUP(C1155,{0,30,60,90},{1,2,3,4})</f>
        <v>2</v>
      </c>
    </row>
    <row r="1156" customFormat="false" ht="14.4" hidden="false" customHeight="false" outlineLevel="0" collapsed="false">
      <c r="A1156" s="3" t="s">
        <v>24</v>
      </c>
      <c r="B1156" s="3" t="n">
        <v>1989</v>
      </c>
      <c r="C1156" s="4" t="n">
        <v>52.1229266191241</v>
      </c>
      <c r="D1156" s="4" t="n">
        <v>3.57241361194658</v>
      </c>
      <c r="E1156" s="3" t="n">
        <f aca="false">LOOKUP(C1156,{0,30,60,90},{1,2,3,4})</f>
        <v>2</v>
      </c>
    </row>
    <row r="1157" customFormat="false" ht="14.4" hidden="false" customHeight="false" outlineLevel="0" collapsed="false">
      <c r="A1157" s="3" t="s">
        <v>24</v>
      </c>
      <c r="B1157" s="3" t="n">
        <v>1990</v>
      </c>
      <c r="C1157" s="4" t="n">
        <v>55.74197830837</v>
      </c>
      <c r="D1157" s="4" t="n">
        <v>1.87676739497078</v>
      </c>
      <c r="E1157" s="3" t="n">
        <f aca="false">LOOKUP(C1157,{0,30,60,90},{1,2,3,4})</f>
        <v>2</v>
      </c>
    </row>
    <row r="1158" customFormat="false" ht="14.4" hidden="false" customHeight="false" outlineLevel="0" collapsed="false">
      <c r="A1158" s="3" t="s">
        <v>24</v>
      </c>
      <c r="B1158" s="3" t="n">
        <v>1991</v>
      </c>
      <c r="C1158" s="4" t="n">
        <v>61.1689282838571</v>
      </c>
      <c r="D1158" s="4" t="n">
        <v>-0.234008389449702</v>
      </c>
      <c r="E1158" s="3" t="n">
        <f aca="false">LOOKUP(C1158,{0,30,60,90},{1,2,3,4})</f>
        <v>3</v>
      </c>
    </row>
    <row r="1159" customFormat="false" ht="14.4" hidden="false" customHeight="false" outlineLevel="0" collapsed="false">
      <c r="A1159" s="3" t="s">
        <v>24</v>
      </c>
      <c r="B1159" s="3" t="n">
        <v>1992</v>
      </c>
      <c r="C1159" s="4" t="n">
        <v>64.0874864878987</v>
      </c>
      <c r="D1159" s="4" t="n">
        <v>3.39359459021098</v>
      </c>
      <c r="E1159" s="3" t="n">
        <f aca="false">LOOKUP(C1159,{0,30,60,90},{1,2,3,4})</f>
        <v>3</v>
      </c>
    </row>
    <row r="1160" customFormat="false" ht="14.4" hidden="false" customHeight="false" outlineLevel="0" collapsed="false">
      <c r="A1160" s="3" t="s">
        <v>24</v>
      </c>
      <c r="B1160" s="3" t="n">
        <v>1993</v>
      </c>
      <c r="C1160" s="4" t="n">
        <v>66.165055091025</v>
      </c>
      <c r="D1160" s="4" t="n">
        <v>2.85141967636446</v>
      </c>
      <c r="E1160" s="3" t="n">
        <f aca="false">LOOKUP(C1160,{0,30,60,90},{1,2,3,4})</f>
        <v>3</v>
      </c>
    </row>
    <row r="1161" customFormat="false" ht="14.4" hidden="false" customHeight="false" outlineLevel="0" collapsed="false">
      <c r="A1161" s="3" t="s">
        <v>24</v>
      </c>
      <c r="B1161" s="3" t="n">
        <v>1994</v>
      </c>
      <c r="C1161" s="4" t="n">
        <v>66.2331325864196</v>
      </c>
      <c r="D1161" s="4" t="n">
        <v>4.07466503977287</v>
      </c>
      <c r="E1161" s="3" t="n">
        <f aca="false">LOOKUP(C1161,{0,30,60,90},{1,2,3,4})</f>
        <v>3</v>
      </c>
    </row>
    <row r="1162" customFormat="false" ht="14.4" hidden="false" customHeight="false" outlineLevel="0" collapsed="false">
      <c r="A1162" s="3" t="s">
        <v>24</v>
      </c>
      <c r="B1162" s="3" t="n">
        <v>1995</v>
      </c>
      <c r="C1162" s="4" t="n">
        <v>67.0827262156122</v>
      </c>
      <c r="D1162" s="4" t="n">
        <v>2.5138940557115</v>
      </c>
      <c r="E1162" s="3" t="n">
        <f aca="false">LOOKUP(C1162,{0,30,60,90},{1,2,3,4})</f>
        <v>3</v>
      </c>
    </row>
    <row r="1163" customFormat="false" ht="14.4" hidden="false" customHeight="false" outlineLevel="0" collapsed="false">
      <c r="A1163" s="3" t="s">
        <v>24</v>
      </c>
      <c r="B1163" s="3" t="n">
        <v>1996</v>
      </c>
      <c r="C1163" s="4" t="n">
        <v>66.6557496859858</v>
      </c>
      <c r="D1163" s="4" t="n">
        <v>3.74105149719035</v>
      </c>
      <c r="E1163" s="3" t="n">
        <f aca="false">LOOKUP(C1163,{0,30,60,90},{1,2,3,4})</f>
        <v>3</v>
      </c>
    </row>
    <row r="1164" customFormat="false" ht="14.4" hidden="false" customHeight="false" outlineLevel="0" collapsed="false">
      <c r="A1164" s="3" t="s">
        <v>24</v>
      </c>
      <c r="B1164" s="3" t="n">
        <v>1997</v>
      </c>
      <c r="C1164" s="4" t="n">
        <v>64.9650282199246</v>
      </c>
      <c r="D1164" s="4" t="n">
        <v>4.45626941137811</v>
      </c>
      <c r="E1164" s="3" t="n">
        <f aca="false">LOOKUP(C1164,{0,30,60,90},{1,2,3,4})</f>
        <v>3</v>
      </c>
    </row>
    <row r="1165" customFormat="false" ht="14.4" hidden="false" customHeight="false" outlineLevel="0" collapsed="false">
      <c r="A1165" s="3" t="s">
        <v>24</v>
      </c>
      <c r="B1165" s="3" t="n">
        <v>1998</v>
      </c>
      <c r="C1165" s="4" t="n">
        <v>62.8440667413203</v>
      </c>
      <c r="D1165" s="4" t="n">
        <v>4.35545903818639</v>
      </c>
      <c r="E1165" s="3" t="n">
        <f aca="false">LOOKUP(C1165,{0,30,60,90},{1,2,3,4})</f>
        <v>3</v>
      </c>
    </row>
    <row r="1166" customFormat="false" ht="14.4" hidden="false" customHeight="false" outlineLevel="0" collapsed="false">
      <c r="A1166" s="3" t="s">
        <v>24</v>
      </c>
      <c r="B1166" s="3" t="n">
        <v>1999</v>
      </c>
      <c r="C1166" s="4" t="n">
        <v>60.4722392859892</v>
      </c>
      <c r="D1166" s="4" t="n">
        <v>4.82617785773325</v>
      </c>
      <c r="E1166" s="3" t="n">
        <f aca="false">LOOKUP(C1166,{0,30,60,90},{1,2,3,4})</f>
        <v>3</v>
      </c>
    </row>
    <row r="1167" customFormat="false" ht="14.4" hidden="false" customHeight="false" outlineLevel="0" collapsed="false">
      <c r="A1167" s="3" t="s">
        <v>24</v>
      </c>
      <c r="B1167" s="3" t="n">
        <v>2000</v>
      </c>
      <c r="C1167" s="4" t="n">
        <v>57.0183209555042</v>
      </c>
      <c r="D1167" s="4" t="n">
        <v>4.13922336221453</v>
      </c>
      <c r="E1167" s="3" t="n">
        <f aca="false">LOOKUP(C1167,{0,30,60,90},{1,2,3,4})</f>
        <v>2</v>
      </c>
    </row>
    <row r="1168" customFormat="false" ht="14.4" hidden="false" customHeight="false" outlineLevel="0" collapsed="false">
      <c r="A1168" s="3" t="s">
        <v>24</v>
      </c>
      <c r="B1168" s="3" t="n">
        <v>2001</v>
      </c>
      <c r="C1168" s="4" t="n">
        <v>56.4587837316016</v>
      </c>
      <c r="D1168" s="4" t="n">
        <v>1.07963655799039</v>
      </c>
      <c r="E1168" s="3" t="n">
        <f aca="false">LOOKUP(C1168,{0,30,60,90},{1,2,3,4})</f>
        <v>2</v>
      </c>
    </row>
    <row r="1169" customFormat="false" ht="14.4" hidden="false" customHeight="false" outlineLevel="0" collapsed="false">
      <c r="A1169" s="3" t="s">
        <v>24</v>
      </c>
      <c r="B1169" s="3" t="n">
        <v>2002</v>
      </c>
      <c r="C1169" s="4" t="n">
        <v>58.5234015729401</v>
      </c>
      <c r="D1169" s="4" t="n">
        <v>1.81366328257191</v>
      </c>
      <c r="E1169" s="3" t="n">
        <f aca="false">LOOKUP(C1169,{0,30,60,90},{1,2,3,4})</f>
        <v>2</v>
      </c>
    </row>
    <row r="1170" customFormat="false" ht="14.4" hidden="false" customHeight="false" outlineLevel="0" collapsed="false">
      <c r="A1170" s="3" t="s">
        <v>24</v>
      </c>
      <c r="B1170" s="3" t="n">
        <v>2003</v>
      </c>
      <c r="C1170" s="4" t="n">
        <v>60.8792872326043</v>
      </c>
      <c r="D1170" s="4" t="n">
        <v>2.49026226954039</v>
      </c>
      <c r="E1170" s="3" t="n">
        <f aca="false">LOOKUP(C1170,{0,30,60,90},{1,2,3,4})</f>
        <v>3</v>
      </c>
    </row>
    <row r="1171" customFormat="false" ht="14.4" hidden="false" customHeight="false" outlineLevel="0" collapsed="false">
      <c r="A1171" s="3" t="s">
        <v>24</v>
      </c>
      <c r="B1171" s="3" t="n">
        <v>2004</v>
      </c>
      <c r="C1171" s="4" t="n">
        <v>62.1770900784476</v>
      </c>
      <c r="D1171" s="4" t="n">
        <v>3.57326847230315</v>
      </c>
      <c r="E1171" s="3" t="n">
        <f aca="false">LOOKUP(C1171,{0,30,60,90},{1,2,3,4})</f>
        <v>3</v>
      </c>
    </row>
    <row r="1172" customFormat="false" ht="14.4" hidden="false" customHeight="false" outlineLevel="0" collapsed="false">
      <c r="A1172" s="3" t="s">
        <v>24</v>
      </c>
      <c r="B1172" s="3" t="n">
        <v>2005</v>
      </c>
      <c r="C1172" s="4" t="n">
        <v>62.7667241242879</v>
      </c>
      <c r="D1172" s="4" t="n">
        <v>3.05451817544318</v>
      </c>
      <c r="E1172" s="3" t="n">
        <f aca="false">LOOKUP(C1172,{0,30,60,90},{1,2,3,4})</f>
        <v>3</v>
      </c>
    </row>
    <row r="1173" customFormat="false" ht="14.4" hidden="false" customHeight="false" outlineLevel="0" collapsed="false">
      <c r="A1173" s="3" t="s">
        <v>24</v>
      </c>
      <c r="B1173" s="3" t="n">
        <v>2006</v>
      </c>
      <c r="C1173" s="4" t="n">
        <v>63.4899732569217</v>
      </c>
      <c r="D1173" s="4" t="n">
        <v>2.67280668439043</v>
      </c>
      <c r="E1173" s="3" t="n">
        <f aca="false">LOOKUP(C1173,{0,30,60,90},{1,2,3,4})</f>
        <v>3</v>
      </c>
    </row>
    <row r="1174" customFormat="false" ht="14.4" hidden="false" customHeight="false" outlineLevel="0" collapsed="false">
      <c r="A1174" s="3" t="s">
        <v>24</v>
      </c>
      <c r="B1174" s="3" t="n">
        <v>2007</v>
      </c>
      <c r="C1174" s="4" t="n">
        <v>63.9854876346549</v>
      </c>
      <c r="D1174" s="4" t="n">
        <v>2.14161310707295</v>
      </c>
      <c r="E1174" s="3" t="n">
        <f aca="false">LOOKUP(C1174,{0,30,60,90},{1,2,3,4})</f>
        <v>3</v>
      </c>
    </row>
    <row r="1175" customFormat="false" ht="14.4" hidden="false" customHeight="false" outlineLevel="0" collapsed="false">
      <c r="A1175" s="3" t="s">
        <v>24</v>
      </c>
      <c r="B1175" s="3" t="n">
        <v>2008</v>
      </c>
      <c r="C1175" s="4" t="n">
        <v>74.0910609583196</v>
      </c>
      <c r="D1175" s="4" t="n">
        <v>0.438166303257104</v>
      </c>
      <c r="E1175" s="3" t="n">
        <f aca="false">LOOKUP(C1175,{0,30,60,90},{1,2,3,4})</f>
        <v>3</v>
      </c>
    </row>
    <row r="1176" customFormat="false" ht="14.4" hidden="false" customHeight="false" outlineLevel="0" collapsed="false">
      <c r="A1176" s="3" t="s">
        <v>24</v>
      </c>
      <c r="B1176" s="3" t="n">
        <v>2009</v>
      </c>
      <c r="C1176" s="4" t="n">
        <v>83.4828347084133</v>
      </c>
      <c r="D1176" s="4" t="n">
        <v>-2.73016993842103</v>
      </c>
      <c r="E1176" s="3" t="n">
        <f aca="false">LOOKUP(C1176,{0,30,60,90},{1,2,3,4})</f>
        <v>3</v>
      </c>
    </row>
    <row r="1177" customFormat="false" ht="14.4" hidden="false" customHeight="false" outlineLevel="0" collapsed="false">
      <c r="D1177" s="4"/>
    </row>
  </sheetData>
  <mergeCells count="4">
    <mergeCell ref="G1:K1"/>
    <mergeCell ref="H2:K2"/>
    <mergeCell ref="G6:K6"/>
    <mergeCell ref="H7:K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LibreOffice/6.3.2.2$MacOSX_X86_64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2006-10-24T03:27:27Z</dcterms:created>
  <dc:creator/>
  <dc:description/>
  <dc:language>fr-FR</dc:language>
  <cp:lastModifiedBy/>
  <dcterms:modified xsi:type="dcterms:W3CDTF">2020-04-16T11:57:06Z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