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1"/>
  </bookViews>
  <sheets>
    <sheet name="Despesas" sheetId="1" r:id="rId1"/>
    <sheet name="Salário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4" i="2"/>
  <c r="I5"/>
  <c r="I6"/>
  <c r="I7"/>
  <c r="I8"/>
  <c r="I3"/>
  <c r="H4"/>
  <c r="H5"/>
  <c r="H6"/>
  <c r="H7"/>
  <c r="H8"/>
  <c r="H3"/>
  <c r="G8"/>
  <c r="G7"/>
  <c r="G6"/>
  <c r="G5"/>
  <c r="G4"/>
  <c r="G3"/>
  <c r="B14"/>
  <c r="B13"/>
  <c r="B12"/>
  <c r="B11"/>
  <c r="H10" i="1"/>
  <c r="G10"/>
  <c r="F10"/>
  <c r="E10"/>
  <c r="D10"/>
  <c r="B18"/>
  <c r="H4"/>
  <c r="E4"/>
  <c r="B17"/>
  <c r="B15" i="2" l="1"/>
  <c r="B19" i="1"/>
</calcChain>
</file>

<file path=xl/sharedStrings.xml><?xml version="1.0" encoding="utf-8"?>
<sst xmlns="http://schemas.openxmlformats.org/spreadsheetml/2006/main" count="58" uniqueCount="55">
  <si>
    <t>Item</t>
  </si>
  <si>
    <t>Valor</t>
  </si>
  <si>
    <t>Despesas Mensais</t>
  </si>
  <si>
    <t>Aurelio</t>
  </si>
  <si>
    <t>Agua</t>
  </si>
  <si>
    <t>Telefone</t>
  </si>
  <si>
    <t>Feira</t>
  </si>
  <si>
    <t>Supermercado</t>
  </si>
  <si>
    <t>Dentista</t>
  </si>
  <si>
    <t>Escola</t>
  </si>
  <si>
    <t>Curso</t>
  </si>
  <si>
    <t>Lazer</t>
  </si>
  <si>
    <t>Plano de Saúde</t>
  </si>
  <si>
    <t>Academia</t>
  </si>
  <si>
    <t>Internet</t>
  </si>
  <si>
    <t>Total de Gastos</t>
  </si>
  <si>
    <t>Salário</t>
  </si>
  <si>
    <t>Saldo</t>
  </si>
  <si>
    <t>Itens Extras</t>
  </si>
  <si>
    <t>Garçon</t>
  </si>
  <si>
    <t>Segurança</t>
  </si>
  <si>
    <t>Luz</t>
  </si>
  <si>
    <t>Total</t>
  </si>
  <si>
    <t>Horas Extras</t>
  </si>
  <si>
    <t>Horas</t>
  </si>
  <si>
    <t>Ganho p/ hora</t>
  </si>
  <si>
    <t>Estatísticas</t>
  </si>
  <si>
    <t>Gasto médio</t>
  </si>
  <si>
    <t>Maior Gasto</t>
  </si>
  <si>
    <t>Menor Gasto</t>
  </si>
  <si>
    <t>Gasto Max.</t>
  </si>
  <si>
    <t>Gasto Min.</t>
  </si>
  <si>
    <t>Nome</t>
  </si>
  <si>
    <t>Semana 1</t>
  </si>
  <si>
    <t>Semana 2</t>
  </si>
  <si>
    <t>Semana 3</t>
  </si>
  <si>
    <t>Semana 4</t>
  </si>
  <si>
    <t>Total no mês</t>
  </si>
  <si>
    <t>Maria</t>
  </si>
  <si>
    <t>Joaquim</t>
  </si>
  <si>
    <t>José</t>
  </si>
  <si>
    <t>João</t>
  </si>
  <si>
    <t>Filomena</t>
  </si>
  <si>
    <t>Bernadina</t>
  </si>
  <si>
    <t>Média de Vendas</t>
  </si>
  <si>
    <t>vendedor n 1</t>
  </si>
  <si>
    <t>vendedor n 2</t>
  </si>
  <si>
    <t>vendedor n 3</t>
  </si>
  <si>
    <t>Ultimo</t>
  </si>
  <si>
    <t>Salário Base</t>
  </si>
  <si>
    <t>Meta Mensal</t>
  </si>
  <si>
    <t>Bonificação</t>
  </si>
  <si>
    <t>Atingiu Meta</t>
  </si>
  <si>
    <t>Não Atingiu</t>
  </si>
  <si>
    <t>Salário Liquido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</si>
</sst>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/>
    </xf>
    <xf numFmtId="0" fontId="4" fillId="0" borderId="1" xfId="0" applyFont="1" applyBorder="1"/>
    <xf numFmtId="44" fontId="0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3" borderId="1" xfId="0" applyFont="1" applyFill="1" applyBorder="1"/>
    <xf numFmtId="44" fontId="4" fillId="4" borderId="1" xfId="1" applyFont="1" applyFill="1" applyBorder="1"/>
    <xf numFmtId="44" fontId="4" fillId="3" borderId="1" xfId="1" applyFont="1" applyFill="1" applyBorder="1"/>
    <xf numFmtId="0" fontId="0" fillId="5" borderId="1" xfId="0" applyFill="1" applyBorder="1" applyAlignment="1">
      <alignment horizontal="center"/>
    </xf>
    <xf numFmtId="44" fontId="4" fillId="4" borderId="2" xfId="1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3" borderId="1" xfId="1" applyFont="1" applyFill="1" applyBorder="1"/>
    <xf numFmtId="44" fontId="0" fillId="4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H19"/>
  <sheetViews>
    <sheetView topLeftCell="A2" workbookViewId="0">
      <selection activeCell="I9" sqref="I9"/>
    </sheetView>
  </sheetViews>
  <sheetFormatPr defaultRowHeight="15"/>
  <cols>
    <col min="1" max="1" width="15.7109375" bestFit="1" customWidth="1"/>
    <col min="2" max="2" width="11.85546875" style="1" customWidth="1"/>
    <col min="4" max="4" width="12.7109375" bestFit="1" customWidth="1"/>
    <col min="5" max="5" width="14" style="1" bestFit="1" customWidth="1"/>
    <col min="6" max="6" width="13.140625" bestFit="1" customWidth="1"/>
    <col min="7" max="7" width="15.28515625" bestFit="1" customWidth="1"/>
    <col min="8" max="8" width="12.28515625" bestFit="1" customWidth="1"/>
  </cols>
  <sheetData>
    <row r="1" spans="1:8" ht="23.25">
      <c r="A1" s="21" t="s">
        <v>3</v>
      </c>
      <c r="B1" s="21"/>
      <c r="D1" s="23" t="s">
        <v>18</v>
      </c>
      <c r="E1" s="23"/>
      <c r="G1" s="23" t="s">
        <v>23</v>
      </c>
      <c r="H1" s="23"/>
    </row>
    <row r="2" spans="1:8" ht="21">
      <c r="A2" s="22" t="s">
        <v>2</v>
      </c>
      <c r="B2" s="22"/>
      <c r="D2" s="4" t="s">
        <v>19</v>
      </c>
      <c r="E2" s="5">
        <v>100</v>
      </c>
      <c r="G2" s="6" t="s">
        <v>24</v>
      </c>
      <c r="H2" s="6">
        <v>30</v>
      </c>
    </row>
    <row r="3" spans="1:8" ht="18.75">
      <c r="A3" s="2" t="s">
        <v>0</v>
      </c>
      <c r="B3" s="3" t="s">
        <v>1</v>
      </c>
      <c r="D3" s="4" t="s">
        <v>20</v>
      </c>
      <c r="E3" s="5">
        <v>100</v>
      </c>
      <c r="G3" s="6" t="s">
        <v>25</v>
      </c>
      <c r="H3" s="5">
        <v>3.88</v>
      </c>
    </row>
    <row r="4" spans="1:8" ht="15.75">
      <c r="A4" s="8" t="s">
        <v>21</v>
      </c>
      <c r="B4" s="10">
        <v>50</v>
      </c>
      <c r="D4" s="4" t="s">
        <v>22</v>
      </c>
      <c r="E4" s="5">
        <f>E2+E3</f>
        <v>200</v>
      </c>
      <c r="G4" s="6" t="s">
        <v>22</v>
      </c>
      <c r="H4" s="5">
        <f>H2*H3</f>
        <v>116.39999999999999</v>
      </c>
    </row>
    <row r="5" spans="1:8" ht="15.75">
      <c r="A5" s="4" t="s">
        <v>4</v>
      </c>
      <c r="B5" s="5">
        <v>100</v>
      </c>
    </row>
    <row r="6" spans="1:8" ht="15.75">
      <c r="A6" s="4" t="s">
        <v>5</v>
      </c>
      <c r="B6" s="5">
        <v>30</v>
      </c>
    </row>
    <row r="7" spans="1:8" ht="15.75">
      <c r="A7" s="4" t="s">
        <v>6</v>
      </c>
      <c r="B7" s="5">
        <v>100</v>
      </c>
    </row>
    <row r="8" spans="1:8" ht="18.75">
      <c r="A8" s="4" t="s">
        <v>7</v>
      </c>
      <c r="B8" s="5">
        <v>200</v>
      </c>
      <c r="D8" s="23" t="s">
        <v>26</v>
      </c>
      <c r="E8" s="23"/>
      <c r="F8" s="23"/>
      <c r="G8" s="23"/>
      <c r="H8" s="23"/>
    </row>
    <row r="9" spans="1:8" ht="15.75">
      <c r="A9" s="4" t="s">
        <v>8</v>
      </c>
      <c r="B9" s="5">
        <v>90</v>
      </c>
      <c r="D9" s="7" t="s">
        <v>27</v>
      </c>
      <c r="E9" s="9" t="s">
        <v>30</v>
      </c>
      <c r="F9" s="7" t="s">
        <v>31</v>
      </c>
      <c r="G9" s="12" t="s">
        <v>28</v>
      </c>
      <c r="H9" s="12" t="s">
        <v>29</v>
      </c>
    </row>
    <row r="10" spans="1:8" ht="15.75">
      <c r="A10" s="4" t="s">
        <v>9</v>
      </c>
      <c r="B10" s="5">
        <v>100</v>
      </c>
      <c r="D10" s="11">
        <f>AVERAGE(B4:B15)</f>
        <v>91.583333333333329</v>
      </c>
      <c r="E10" s="5">
        <f>MAX(B4:B15)</f>
        <v>200</v>
      </c>
      <c r="F10" s="11">
        <f>MIN(B4:B15)</f>
        <v>30</v>
      </c>
      <c r="G10" s="5">
        <f>LARGE(B4:B15,1)</f>
        <v>200</v>
      </c>
      <c r="H10" s="5">
        <f>SMALL(B4:B15,1)</f>
        <v>30</v>
      </c>
    </row>
    <row r="11" spans="1:8" ht="15.75">
      <c r="A11" s="4" t="s">
        <v>10</v>
      </c>
      <c r="B11" s="5">
        <v>90</v>
      </c>
    </row>
    <row r="12" spans="1:8" ht="15.75">
      <c r="A12" s="4" t="s">
        <v>11</v>
      </c>
      <c r="B12" s="5">
        <v>100</v>
      </c>
    </row>
    <row r="13" spans="1:8" ht="15.75">
      <c r="A13" s="4" t="s">
        <v>12</v>
      </c>
      <c r="B13" s="5">
        <v>100</v>
      </c>
    </row>
    <row r="14" spans="1:8" ht="15.75">
      <c r="A14" s="4" t="s">
        <v>13</v>
      </c>
      <c r="B14" s="5">
        <v>60</v>
      </c>
    </row>
    <row r="15" spans="1:8" ht="15.75">
      <c r="A15" s="4" t="s">
        <v>14</v>
      </c>
      <c r="B15" s="5">
        <v>79</v>
      </c>
    </row>
    <row r="16" spans="1:8">
      <c r="A16" s="6"/>
      <c r="B16" s="5"/>
    </row>
    <row r="17" spans="1:2" ht="15.75">
      <c r="A17" s="4" t="s">
        <v>15</v>
      </c>
      <c r="B17" s="5">
        <f>SUM(B4:B15)</f>
        <v>1099</v>
      </c>
    </row>
    <row r="18" spans="1:2" ht="15.75">
      <c r="A18" s="4" t="s">
        <v>16</v>
      </c>
      <c r="B18" s="5">
        <f>683+E4+H4</f>
        <v>999.4</v>
      </c>
    </row>
    <row r="19" spans="1:2" ht="15.75">
      <c r="A19" s="4" t="s">
        <v>17</v>
      </c>
      <c r="B19" s="5">
        <f>B18-B17</f>
        <v>-99.600000000000023</v>
      </c>
    </row>
  </sheetData>
  <mergeCells count="5">
    <mergeCell ref="A1:B1"/>
    <mergeCell ref="A2:B2"/>
    <mergeCell ref="D1:E1"/>
    <mergeCell ref="G1:H1"/>
    <mergeCell ref="D8:H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2:I15"/>
  <sheetViews>
    <sheetView tabSelected="1" topLeftCell="B2" workbookViewId="0">
      <selection activeCell="I10" sqref="I10"/>
    </sheetView>
  </sheetViews>
  <sheetFormatPr defaultRowHeight="15"/>
  <cols>
    <col min="1" max="1" width="20.42578125" bestFit="1" customWidth="1"/>
    <col min="2" max="2" width="13.7109375" customWidth="1"/>
    <col min="3" max="3" width="13.5703125" customWidth="1"/>
    <col min="4" max="4" width="13.5703125" bestFit="1" customWidth="1"/>
    <col min="5" max="5" width="14.7109375" bestFit="1" customWidth="1"/>
    <col min="6" max="6" width="16.28515625" bestFit="1" customWidth="1"/>
    <col min="7" max="7" width="17.28515625" bestFit="1" customWidth="1"/>
    <col min="8" max="8" width="17.5703125" customWidth="1"/>
    <col min="9" max="9" width="19.5703125" bestFit="1" customWidth="1"/>
  </cols>
  <sheetData>
    <row r="2" spans="1:9" ht="21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49</v>
      </c>
      <c r="G2" s="13" t="s">
        <v>37</v>
      </c>
      <c r="H2" s="13" t="s">
        <v>51</v>
      </c>
      <c r="I2" s="13" t="s">
        <v>54</v>
      </c>
    </row>
    <row r="3" spans="1:9" ht="18.75">
      <c r="A3" s="14" t="s">
        <v>38</v>
      </c>
      <c r="B3" s="15">
        <v>1500</v>
      </c>
      <c r="C3" s="15">
        <v>1234</v>
      </c>
      <c r="D3" s="15">
        <v>1298</v>
      </c>
      <c r="E3" s="15">
        <v>3876</v>
      </c>
      <c r="F3" s="15">
        <v>800</v>
      </c>
      <c r="G3" s="16">
        <f t="shared" ref="G3:G8" si="0">SUM(B3:F3)</f>
        <v>8708</v>
      </c>
      <c r="H3" s="28">
        <f>IF(G3&gt;=$E$10,G3*$G$11,0)</f>
        <v>0</v>
      </c>
      <c r="I3" s="28">
        <f>F3+H3</f>
        <v>800</v>
      </c>
    </row>
    <row r="4" spans="1:9" ht="18.75">
      <c r="A4" s="14" t="s">
        <v>39</v>
      </c>
      <c r="B4" s="15">
        <v>1500</v>
      </c>
      <c r="C4" s="15">
        <v>1233</v>
      </c>
      <c r="D4" s="15">
        <v>1987</v>
      </c>
      <c r="E4" s="15">
        <v>9876</v>
      </c>
      <c r="F4" s="15">
        <v>800</v>
      </c>
      <c r="G4" s="16">
        <f t="shared" si="0"/>
        <v>15396</v>
      </c>
      <c r="H4" s="28">
        <f t="shared" ref="H4:H8" si="1">IF(G4&gt;=$E$10,G4*$G$11,0)</f>
        <v>769.80000000000007</v>
      </c>
      <c r="I4" s="28">
        <f t="shared" ref="I4:I8" si="2">F4+H4</f>
        <v>1569.8000000000002</v>
      </c>
    </row>
    <row r="5" spans="1:9" ht="18.75">
      <c r="A5" s="14" t="s">
        <v>40</v>
      </c>
      <c r="B5" s="15">
        <v>1400</v>
      </c>
      <c r="C5" s="15">
        <v>1222</v>
      </c>
      <c r="D5" s="15">
        <v>1987</v>
      </c>
      <c r="E5" s="15">
        <v>9887</v>
      </c>
      <c r="F5" s="15">
        <v>800</v>
      </c>
      <c r="G5" s="16">
        <f t="shared" si="0"/>
        <v>15296</v>
      </c>
      <c r="H5" s="28">
        <f t="shared" si="1"/>
        <v>764.80000000000007</v>
      </c>
      <c r="I5" s="28">
        <f t="shared" si="2"/>
        <v>1564.8000000000002</v>
      </c>
    </row>
    <row r="6" spans="1:9" ht="18.75">
      <c r="A6" s="14" t="s">
        <v>41</v>
      </c>
      <c r="B6" s="15">
        <v>1300</v>
      </c>
      <c r="C6" s="15">
        <v>1222</v>
      </c>
      <c r="D6" s="15">
        <v>1232</v>
      </c>
      <c r="E6" s="15">
        <v>9876</v>
      </c>
      <c r="F6" s="15">
        <v>800</v>
      </c>
      <c r="G6" s="16">
        <f t="shared" si="0"/>
        <v>14430</v>
      </c>
      <c r="H6" s="28">
        <f t="shared" si="1"/>
        <v>721.5</v>
      </c>
      <c r="I6" s="28">
        <f t="shared" si="2"/>
        <v>1521.5</v>
      </c>
    </row>
    <row r="7" spans="1:9" ht="18.75">
      <c r="A7" s="14" t="s">
        <v>42</v>
      </c>
      <c r="B7" s="15">
        <v>1200</v>
      </c>
      <c r="C7" s="15">
        <v>1255</v>
      </c>
      <c r="D7" s="15">
        <v>1232</v>
      </c>
      <c r="E7" s="15">
        <v>9876</v>
      </c>
      <c r="F7" s="15">
        <v>800</v>
      </c>
      <c r="G7" s="16">
        <f t="shared" si="0"/>
        <v>14363</v>
      </c>
      <c r="H7" s="28">
        <f t="shared" si="1"/>
        <v>718.15000000000009</v>
      </c>
      <c r="I7" s="28">
        <f t="shared" si="2"/>
        <v>1518.15</v>
      </c>
    </row>
    <row r="8" spans="1:9" ht="18.75">
      <c r="A8" s="14" t="s">
        <v>43</v>
      </c>
      <c r="B8" s="15">
        <v>1233</v>
      </c>
      <c r="C8" s="15">
        <v>1555</v>
      </c>
      <c r="D8" s="15">
        <v>1234</v>
      </c>
      <c r="E8" s="15">
        <v>4567</v>
      </c>
      <c r="F8" s="15">
        <v>800</v>
      </c>
      <c r="G8" s="16">
        <f t="shared" si="0"/>
        <v>9389</v>
      </c>
      <c r="H8" s="28">
        <f t="shared" si="1"/>
        <v>0</v>
      </c>
      <c r="I8" s="28">
        <f t="shared" si="2"/>
        <v>800</v>
      </c>
    </row>
    <row r="10" spans="1:9" ht="18.75">
      <c r="A10" s="24" t="s">
        <v>26</v>
      </c>
      <c r="B10" s="25"/>
      <c r="D10" s="17" t="s">
        <v>50</v>
      </c>
      <c r="E10" s="18">
        <v>14000</v>
      </c>
      <c r="F10" s="26" t="s">
        <v>51</v>
      </c>
      <c r="G10" s="26"/>
    </row>
    <row r="11" spans="1:9" ht="18.75">
      <c r="A11" s="14" t="s">
        <v>44</v>
      </c>
      <c r="B11" s="11">
        <f>AVERAGE(G3:G8)</f>
        <v>12930.333333333334</v>
      </c>
      <c r="F11" s="19" t="s">
        <v>52</v>
      </c>
      <c r="G11" s="20">
        <v>0.05</v>
      </c>
    </row>
    <row r="12" spans="1:9" ht="18.75">
      <c r="A12" s="14" t="s">
        <v>45</v>
      </c>
      <c r="B12" s="5">
        <f>LARGE(G3:G8,1)</f>
        <v>15396</v>
      </c>
      <c r="F12" s="19" t="s">
        <v>53</v>
      </c>
      <c r="G12" s="27">
        <v>0</v>
      </c>
    </row>
    <row r="13" spans="1:9" ht="18.75">
      <c r="A13" s="14" t="s">
        <v>46</v>
      </c>
      <c r="B13" s="5">
        <f>LARGE(G3:G8,2)</f>
        <v>15296</v>
      </c>
    </row>
    <row r="14" spans="1:9" ht="18.75">
      <c r="A14" s="14" t="s">
        <v>47</v>
      </c>
      <c r="B14" s="5">
        <f>LARGE(G3:G8,3)</f>
        <v>14430</v>
      </c>
    </row>
    <row r="15" spans="1:9" ht="18.75">
      <c r="A15" s="14" t="s">
        <v>48</v>
      </c>
      <c r="B15" s="5">
        <f>SMALL(G3:G8,1)</f>
        <v>8708</v>
      </c>
    </row>
  </sheetData>
  <mergeCells count="2">
    <mergeCell ref="A10:B10"/>
    <mergeCell ref="F10:G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Despesas</vt:lpstr>
      <vt:lpstr>Salários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2020-05-23T15:05:17Z</dcterms:created>
  <dcterms:modified xsi:type="dcterms:W3CDTF">2020-05-24T15:30:56Z</dcterms:modified>
</cp:coreProperties>
</file>