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540" yWindow="-105" windowWidth="14805" windowHeight="7950" tabRatio="656" firstSheet="5" activeTab="9"/>
  </bookViews>
  <sheets>
    <sheet name="Medias_SE" sheetId="1" r:id="rId1"/>
    <sheet name="Boletim_Final_E" sheetId="3" r:id="rId2"/>
    <sheet name="Agencia_OU" sheetId="4" r:id="rId3"/>
    <sheet name="Funcoes_Esquerda_e_Localizar" sheetId="5" r:id="rId4"/>
    <sheet name="DATAS" sheetId="6" r:id="rId5"/>
    <sheet name="PAGAMENTOS" sheetId="7" r:id="rId6"/>
    <sheet name="Dia_Da_Semana" sheetId="8" r:id="rId7"/>
    <sheet name="Horas" sheetId="9" r:id="rId8"/>
    <sheet name="Calcula_Passeio" sheetId="10" r:id="rId9"/>
    <sheet name="Dia_Mes_Ano" sheetId="11" r:id="rId10"/>
    <sheet name="Plan9" sheetId="12" r:id="rId11"/>
  </sheets>
  <calcPr calcId="124519"/>
</workbook>
</file>

<file path=xl/calcChain.xml><?xml version="1.0" encoding="utf-8"?>
<calcChain xmlns="http://schemas.openxmlformats.org/spreadsheetml/2006/main">
  <c r="D2" i="11"/>
  <c r="C2"/>
  <c r="B2"/>
  <c r="B3" i="9"/>
  <c r="B2" i="8"/>
  <c r="B4" i="7"/>
  <c r="C4" s="1"/>
  <c r="C3" i="5"/>
  <c r="C4"/>
  <c r="C5"/>
  <c r="C6"/>
  <c r="C7"/>
  <c r="C8"/>
  <c r="C2"/>
  <c r="B3"/>
  <c r="B4"/>
  <c r="B5"/>
  <c r="B6"/>
  <c r="B7"/>
  <c r="B8"/>
  <c r="B2"/>
  <c r="E5" i="4"/>
  <c r="E6"/>
  <c r="E7"/>
  <c r="E8"/>
  <c r="E9"/>
  <c r="E10"/>
  <c r="E11"/>
  <c r="E12"/>
  <c r="E4"/>
  <c r="I5" i="3"/>
  <c r="I6"/>
  <c r="I7"/>
  <c r="I8"/>
  <c r="I9"/>
  <c r="I10"/>
  <c r="I11"/>
  <c r="I4"/>
  <c r="H6" i="1"/>
  <c r="H7"/>
  <c r="H8"/>
  <c r="H9"/>
  <c r="H10"/>
  <c r="H11"/>
  <c r="H12"/>
  <c r="H5"/>
  <c r="G6"/>
  <c r="G7"/>
  <c r="G8"/>
  <c r="G9"/>
  <c r="G10"/>
  <c r="G11"/>
  <c r="G12"/>
  <c r="G5"/>
  <c r="C7" i="7" l="1"/>
  <c r="C5"/>
  <c r="C8"/>
  <c r="C6"/>
  <c r="C2" i="6"/>
  <c r="A5"/>
  <c r="A3"/>
  <c r="G5" i="3" l="1"/>
  <c r="G6"/>
  <c r="G7"/>
  <c r="G8"/>
  <c r="G9"/>
  <c r="G10"/>
  <c r="G11"/>
  <c r="G4"/>
</calcChain>
</file>

<file path=xl/sharedStrings.xml><?xml version="1.0" encoding="utf-8"?>
<sst xmlns="http://schemas.openxmlformats.org/spreadsheetml/2006/main" count="81" uniqueCount="71">
  <si>
    <t>Power Gear College</t>
  </si>
  <si>
    <t>Boletim</t>
  </si>
  <si>
    <t>Aluno</t>
  </si>
  <si>
    <t>1º Bim</t>
  </si>
  <si>
    <t>2º Bim</t>
  </si>
  <si>
    <t>3º Bim</t>
  </si>
  <si>
    <t>4º Bim</t>
  </si>
  <si>
    <t>Média Final</t>
  </si>
  <si>
    <t>Situação</t>
  </si>
  <si>
    <t>Alexandre Dunes</t>
  </si>
  <si>
    <t>Kátia Almeida</t>
  </si>
  <si>
    <t>Leandro Santos</t>
  </si>
  <si>
    <t>Lucília Gomes</t>
  </si>
  <si>
    <t>Matheus Rocha</t>
  </si>
  <si>
    <t>Rosa Soares</t>
  </si>
  <si>
    <t>Sérgio Luiz Guimarães</t>
  </si>
  <si>
    <t>Thamires Almeida</t>
  </si>
  <si>
    <t>Resultado</t>
  </si>
  <si>
    <t>Aline Santos</t>
  </si>
  <si>
    <t>Beatriz Soares</t>
  </si>
  <si>
    <t>Carlos Martins</t>
  </si>
  <si>
    <t>Diana Machado</t>
  </si>
  <si>
    <t>Diogo Machado</t>
  </si>
  <si>
    <t>Elisa Matos</t>
  </si>
  <si>
    <t>Fernando Almeida</t>
  </si>
  <si>
    <t>Tatiane Azevedo</t>
  </si>
  <si>
    <t>Frequência</t>
  </si>
  <si>
    <t>Colégio - Formação Lacribel</t>
  </si>
  <si>
    <t>Carro</t>
  </si>
  <si>
    <t>Ano de Fabricação</t>
  </si>
  <si>
    <t>Km Rodados</t>
  </si>
  <si>
    <t>Donos</t>
  </si>
  <si>
    <t>Vectra</t>
  </si>
  <si>
    <t>Corsa</t>
  </si>
  <si>
    <t>Palio</t>
  </si>
  <si>
    <t>Celta</t>
  </si>
  <si>
    <t>Ranger</t>
  </si>
  <si>
    <t>Uno</t>
  </si>
  <si>
    <t>Peugeot 307</t>
  </si>
  <si>
    <t>Gol</t>
  </si>
  <si>
    <t>Focus</t>
  </si>
  <si>
    <t>Agência de Veículos Seminovos</t>
  </si>
  <si>
    <t>Análise</t>
  </si>
  <si>
    <t>País/Código</t>
  </si>
  <si>
    <t>Função Localizar</t>
  </si>
  <si>
    <t>Brasil-55</t>
  </si>
  <si>
    <t>Argentina-54</t>
  </si>
  <si>
    <t>Egito-20</t>
  </si>
  <si>
    <t>França-33</t>
  </si>
  <si>
    <t>Itália-39</t>
  </si>
  <si>
    <t>Luxemburgo-35</t>
  </si>
  <si>
    <t>Suécia-43</t>
  </si>
  <si>
    <t>Função Esquerda</t>
  </si>
  <si>
    <t>Forma de Pagamento</t>
  </si>
  <si>
    <t>Prazo</t>
  </si>
  <si>
    <t>Data da venda</t>
  </si>
  <si>
    <t>Vencimento</t>
  </si>
  <si>
    <t>Data de Nascimento</t>
  </si>
  <si>
    <t>Dia da Semana</t>
  </si>
  <si>
    <t>Saída</t>
  </si>
  <si>
    <t>Permanência:</t>
  </si>
  <si>
    <t>Saída:</t>
  </si>
  <si>
    <t>Entrada:</t>
  </si>
  <si>
    <t>Calculo de Passeios</t>
  </si>
  <si>
    <t>Data</t>
  </si>
  <si>
    <t>Hora</t>
  </si>
  <si>
    <t>Chegada</t>
  </si>
  <si>
    <t>Tempo</t>
  </si>
  <si>
    <t>Dia</t>
  </si>
  <si>
    <t>Mês</t>
  </si>
  <si>
    <t>Ano</t>
  </si>
</sst>
</file>

<file path=xl/styles.xml><?xml version="1.0" encoding="utf-8"?>
<styleSheet xmlns="http://schemas.openxmlformats.org/spreadsheetml/2006/main">
  <numFmts count="1">
    <numFmt numFmtId="164" formatCode="[h]:m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onsolas"/>
      <family val="3"/>
    </font>
    <font>
      <sz val="11"/>
      <name val="Consolas"/>
      <family val="3"/>
    </font>
    <font>
      <sz val="10"/>
      <name val="Arial"/>
      <family val="2"/>
    </font>
    <font>
      <b/>
      <sz val="11"/>
      <color theme="0"/>
      <name val="Consolas"/>
      <family val="3"/>
    </font>
    <font>
      <sz val="10"/>
      <name val="Consolas"/>
      <family val="3"/>
    </font>
    <font>
      <b/>
      <sz val="12"/>
      <name val="Consolas"/>
      <family val="3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FF6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0"/>
  </cellStyleXfs>
  <cellXfs count="73">
    <xf numFmtId="0" fontId="0" fillId="0" borderId="0" xfId="0"/>
    <xf numFmtId="2" fontId="6" fillId="0" borderId="1" xfId="2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9" fontId="6" fillId="0" borderId="1" xfId="1" applyFont="1" applyFill="1" applyBorder="1" applyAlignment="1">
      <alignment horizontal="center"/>
    </xf>
    <xf numFmtId="0" fontId="8" fillId="7" borderId="1" xfId="2" applyFont="1" applyFill="1" applyBorder="1" applyAlignment="1">
      <alignment horizontal="center"/>
    </xf>
    <xf numFmtId="0" fontId="5" fillId="8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/>
    </xf>
    <xf numFmtId="3" fontId="6" fillId="0" borderId="1" xfId="5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14" fontId="0" fillId="0" borderId="10" xfId="0" applyNumberFormat="1" applyBorder="1"/>
    <xf numFmtId="20" fontId="0" fillId="0" borderId="0" xfId="0" applyNumberFormat="1"/>
    <xf numFmtId="0" fontId="2" fillId="4" borderId="1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2" xfId="0" quotePrefix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5" fillId="3" borderId="1" xfId="2" applyFont="1" applyFill="1" applyBorder="1" applyAlignment="1">
      <alignment horizontal="left"/>
    </xf>
    <xf numFmtId="0" fontId="6" fillId="8" borderId="1" xfId="5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11" fillId="0" borderId="1" xfId="0" applyFont="1" applyBorder="1"/>
    <xf numFmtId="14" fontId="0" fillId="9" borderId="0" xfId="0" applyNumberFormat="1" applyFill="1"/>
    <xf numFmtId="0" fontId="0" fillId="9" borderId="0" xfId="0" applyFill="1"/>
    <xf numFmtId="0" fontId="6" fillId="0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textRotation="90"/>
    </xf>
    <xf numFmtId="0" fontId="5" fillId="2" borderId="1" xfId="2" applyFont="1" applyFill="1" applyBorder="1" applyAlignment="1">
      <alignment horizontal="center" vertical="center" textRotation="90"/>
    </xf>
    <xf numFmtId="0" fontId="6" fillId="0" borderId="3" xfId="2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textRotation="90"/>
    </xf>
    <xf numFmtId="0" fontId="6" fillId="0" borderId="1" xfId="2" applyFont="1" applyFill="1" applyBorder="1" applyAlignment="1">
      <alignment horizontal="center"/>
    </xf>
    <xf numFmtId="0" fontId="10" fillId="8" borderId="1" xfId="5" applyFont="1" applyFill="1" applyBorder="1" applyAlignment="1">
      <alignment horizontal="center" vertical="center" wrapText="1"/>
    </xf>
    <xf numFmtId="0" fontId="9" fillId="0" borderId="1" xfId="5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</cellXfs>
  <cellStyles count="6">
    <cellStyle name="Normal" xfId="0" builtinId="0"/>
    <cellStyle name="Normal 18" xfId="5"/>
    <cellStyle name="Normal 3" xfId="3"/>
    <cellStyle name="Normal 4" xfId="2"/>
    <cellStyle name="Porcentagem" xfId="1" builtinId="5"/>
    <cellStyle name="Porcentagem 2" xfId="4"/>
  </cellStyles>
  <dxfs count="0"/>
  <tableStyles count="0" defaultTableStyle="TableStyleMedium2" defaultPivotStyle="PivotStyleMedium9"/>
  <colors>
    <mruColors>
      <color rgb="FF99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showGridLines="0" workbookViewId="0">
      <selection activeCell="H5" sqref="H5:H12"/>
    </sheetView>
  </sheetViews>
  <sheetFormatPr defaultRowHeight="15"/>
  <cols>
    <col min="2" max="2" width="25.5703125" bestFit="1" customWidth="1"/>
    <col min="6" max="6" width="10" customWidth="1"/>
    <col min="7" max="7" width="15.28515625" customWidth="1"/>
    <col min="8" max="8" width="14.85546875" customWidth="1"/>
  </cols>
  <sheetData>
    <row r="1" spans="1:8">
      <c r="A1" s="43" t="s">
        <v>0</v>
      </c>
      <c r="B1" s="43"/>
      <c r="C1" s="43"/>
      <c r="D1" s="43"/>
      <c r="E1" s="43"/>
      <c r="F1" s="43"/>
      <c r="G1" s="43"/>
      <c r="H1" s="43"/>
    </row>
    <row r="2" spans="1:8">
      <c r="A2" s="44" t="s">
        <v>1</v>
      </c>
      <c r="B2" s="46"/>
      <c r="C2" s="47"/>
      <c r="D2" s="47"/>
      <c r="E2" s="47"/>
      <c r="F2" s="47"/>
      <c r="G2" s="47"/>
      <c r="H2" s="48"/>
    </row>
    <row r="3" spans="1:8">
      <c r="A3" s="45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s="45"/>
      <c r="B4" s="49"/>
      <c r="C4" s="47"/>
      <c r="D4" s="47"/>
      <c r="E4" s="47"/>
      <c r="F4" s="47"/>
      <c r="G4" s="47"/>
      <c r="H4" s="48"/>
    </row>
    <row r="5" spans="1:8">
      <c r="A5" s="45"/>
      <c r="B5" s="36" t="s">
        <v>9</v>
      </c>
      <c r="C5" s="1">
        <v>8</v>
      </c>
      <c r="D5" s="1">
        <v>6</v>
      </c>
      <c r="E5" s="1">
        <v>5</v>
      </c>
      <c r="F5" s="1">
        <v>4.3</v>
      </c>
      <c r="G5" s="1">
        <f>AVERAGE(C5:F5)</f>
        <v>5.8250000000000002</v>
      </c>
      <c r="H5" s="2" t="str">
        <f>IF(G5&gt;=7,"Aprovado","Reprovado")</f>
        <v>Reprovado</v>
      </c>
    </row>
    <row r="6" spans="1:8">
      <c r="A6" s="45"/>
      <c r="B6" s="36" t="s">
        <v>10</v>
      </c>
      <c r="C6" s="1">
        <v>8.5</v>
      </c>
      <c r="D6" s="1">
        <v>4</v>
      </c>
      <c r="E6" s="1">
        <v>5</v>
      </c>
      <c r="F6" s="1">
        <v>9</v>
      </c>
      <c r="G6" s="1">
        <f t="shared" ref="G6:G12" si="0">AVERAGE(C6:F6)</f>
        <v>6.625</v>
      </c>
      <c r="H6" s="42" t="str">
        <f t="shared" ref="H6:H12" si="1">IF(G6&gt;=7,"Aprovado","Reprovado")</f>
        <v>Reprovado</v>
      </c>
    </row>
    <row r="7" spans="1:8">
      <c r="A7" s="45"/>
      <c r="B7" s="36" t="s">
        <v>11</v>
      </c>
      <c r="C7" s="1">
        <v>5.8</v>
      </c>
      <c r="D7" s="1">
        <v>7.25</v>
      </c>
      <c r="E7" s="1">
        <v>8.5</v>
      </c>
      <c r="F7" s="1">
        <v>9.75</v>
      </c>
      <c r="G7" s="1">
        <f t="shared" si="0"/>
        <v>7.8250000000000002</v>
      </c>
      <c r="H7" s="42" t="str">
        <f t="shared" si="1"/>
        <v>Aprovado</v>
      </c>
    </row>
    <row r="8" spans="1:8">
      <c r="A8" s="45"/>
      <c r="B8" s="36" t="s">
        <v>12</v>
      </c>
      <c r="C8" s="1">
        <v>8</v>
      </c>
      <c r="D8" s="1">
        <v>8.5</v>
      </c>
      <c r="E8" s="1">
        <v>8</v>
      </c>
      <c r="F8" s="1">
        <v>9</v>
      </c>
      <c r="G8" s="1">
        <f t="shared" si="0"/>
        <v>8.375</v>
      </c>
      <c r="H8" s="42" t="str">
        <f t="shared" si="1"/>
        <v>Aprovado</v>
      </c>
    </row>
    <row r="9" spans="1:8">
      <c r="A9" s="45"/>
      <c r="B9" s="36" t="s">
        <v>13</v>
      </c>
      <c r="C9" s="1">
        <v>8.5</v>
      </c>
      <c r="D9" s="1">
        <v>8</v>
      </c>
      <c r="E9" s="1">
        <v>6.5</v>
      </c>
      <c r="F9" s="1">
        <v>4.5999999999999996</v>
      </c>
      <c r="G9" s="1">
        <f t="shared" si="0"/>
        <v>6.9</v>
      </c>
      <c r="H9" s="42" t="str">
        <f t="shared" si="1"/>
        <v>Reprovado</v>
      </c>
    </row>
    <row r="10" spans="1:8">
      <c r="A10" s="45"/>
      <c r="B10" s="36" t="s">
        <v>14</v>
      </c>
      <c r="C10" s="1">
        <v>5</v>
      </c>
      <c r="D10" s="1">
        <v>5.5</v>
      </c>
      <c r="E10" s="1">
        <v>8</v>
      </c>
      <c r="F10" s="1">
        <v>6</v>
      </c>
      <c r="G10" s="1">
        <f t="shared" si="0"/>
        <v>6.125</v>
      </c>
      <c r="H10" s="42" t="str">
        <f t="shared" si="1"/>
        <v>Reprovado</v>
      </c>
    </row>
    <row r="11" spans="1:8">
      <c r="A11" s="45"/>
      <c r="B11" s="36" t="s">
        <v>15</v>
      </c>
      <c r="C11" s="1">
        <v>6.5</v>
      </c>
      <c r="D11" s="1">
        <v>6</v>
      </c>
      <c r="E11" s="1">
        <v>7</v>
      </c>
      <c r="F11" s="1">
        <v>6</v>
      </c>
      <c r="G11" s="1">
        <f t="shared" si="0"/>
        <v>6.375</v>
      </c>
      <c r="H11" s="42" t="str">
        <f t="shared" si="1"/>
        <v>Reprovado</v>
      </c>
    </row>
    <row r="12" spans="1:8">
      <c r="A12" s="45"/>
      <c r="B12" s="36" t="s">
        <v>16</v>
      </c>
      <c r="C12" s="1">
        <v>8</v>
      </c>
      <c r="D12" s="1">
        <v>8</v>
      </c>
      <c r="E12" s="1">
        <v>9</v>
      </c>
      <c r="F12" s="1">
        <v>9</v>
      </c>
      <c r="G12" s="1">
        <f t="shared" si="0"/>
        <v>8.5</v>
      </c>
      <c r="H12" s="42" t="str">
        <f t="shared" si="1"/>
        <v>Aprovado</v>
      </c>
    </row>
  </sheetData>
  <mergeCells count="4">
    <mergeCell ref="A1:H1"/>
    <mergeCell ref="A2:A12"/>
    <mergeCell ref="B2:H2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"/>
  <sheetViews>
    <sheetView tabSelected="1" zoomScale="85" zoomScaleNormal="85" workbookViewId="0">
      <selection activeCell="D3" sqref="D3"/>
    </sheetView>
  </sheetViews>
  <sheetFormatPr defaultRowHeight="15"/>
  <cols>
    <col min="1" max="1" width="10.7109375" bestFit="1" customWidth="1"/>
  </cols>
  <sheetData>
    <row r="1" spans="1:4">
      <c r="A1" s="30" t="s">
        <v>64</v>
      </c>
      <c r="B1" s="31" t="s">
        <v>68</v>
      </c>
      <c r="C1" s="31" t="s">
        <v>69</v>
      </c>
      <c r="D1" s="32" t="s">
        <v>70</v>
      </c>
    </row>
    <row r="2" spans="1:4" ht="15.75" thickBot="1">
      <c r="A2" s="33">
        <v>33948</v>
      </c>
      <c r="B2" s="34">
        <f>DAY(A2)</f>
        <v>10</v>
      </c>
      <c r="C2" s="34">
        <f>MONTH(A2)</f>
        <v>12</v>
      </c>
      <c r="D2" s="35">
        <f>YEAR(A2)</f>
        <v>1992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showGridLines="0" workbookViewId="0">
      <selection activeCell="I4" sqref="I4:I11"/>
    </sheetView>
  </sheetViews>
  <sheetFormatPr defaultRowHeight="15"/>
  <cols>
    <col min="2" max="2" width="19.5703125" bestFit="1" customWidth="1"/>
    <col min="7" max="7" width="13.7109375" bestFit="1" customWidth="1"/>
    <col min="8" max="8" width="13.7109375" customWidth="1"/>
    <col min="9" max="9" width="12.140625" customWidth="1"/>
  </cols>
  <sheetData>
    <row r="1" spans="1:9">
      <c r="A1" s="50" t="s">
        <v>27</v>
      </c>
      <c r="B1" s="50"/>
      <c r="C1" s="50"/>
      <c r="D1" s="50"/>
      <c r="E1" s="50"/>
      <c r="F1" s="50"/>
      <c r="G1" s="50"/>
      <c r="H1" s="50"/>
      <c r="I1" s="50"/>
    </row>
    <row r="2" spans="1:9">
      <c r="A2" s="51" t="s">
        <v>1</v>
      </c>
      <c r="B2" s="52"/>
      <c r="C2" s="52"/>
      <c r="D2" s="52"/>
      <c r="E2" s="52"/>
      <c r="F2" s="52"/>
      <c r="G2" s="52"/>
      <c r="H2" s="52"/>
      <c r="I2" s="52"/>
    </row>
    <row r="3" spans="1:9">
      <c r="A3" s="5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26</v>
      </c>
      <c r="I3" s="5" t="s">
        <v>17</v>
      </c>
    </row>
    <row r="4" spans="1:9">
      <c r="A4" s="51"/>
      <c r="B4" s="5" t="s">
        <v>18</v>
      </c>
      <c r="C4" s="1">
        <v>7.5</v>
      </c>
      <c r="D4" s="1">
        <v>8.6</v>
      </c>
      <c r="E4" s="1">
        <v>6.25</v>
      </c>
      <c r="F4" s="1">
        <v>6.25</v>
      </c>
      <c r="G4" s="1">
        <f>AVERAGE(C4:F4)</f>
        <v>7.15</v>
      </c>
      <c r="H4" s="4">
        <v>0.74</v>
      </c>
      <c r="I4" s="39" t="str">
        <f>IF(AND(G4&gt;=7,H4&gt;=0.75),"Aprovado","Reprovado")</f>
        <v>Reprovado</v>
      </c>
    </row>
    <row r="5" spans="1:9">
      <c r="A5" s="51"/>
      <c r="B5" s="5" t="s">
        <v>19</v>
      </c>
      <c r="C5" s="1">
        <v>4.3499999999999996</v>
      </c>
      <c r="D5" s="1">
        <v>4.75</v>
      </c>
      <c r="E5" s="1">
        <v>6.5</v>
      </c>
      <c r="F5" s="1">
        <v>6</v>
      </c>
      <c r="G5" s="1">
        <f t="shared" ref="G5:G11" si="0">AVERAGE(C5:F5)</f>
        <v>5.4</v>
      </c>
      <c r="H5" s="4">
        <v>0.85</v>
      </c>
      <c r="I5" s="39" t="str">
        <f t="shared" ref="I5:I11" si="1">IF(AND(G5&gt;=7,H5&gt;=0.75),"Aprovado","Reprovado")</f>
        <v>Reprovado</v>
      </c>
    </row>
    <row r="6" spans="1:9">
      <c r="A6" s="51"/>
      <c r="B6" s="5" t="s">
        <v>20</v>
      </c>
      <c r="C6" s="1">
        <v>8.4499999999999993</v>
      </c>
      <c r="D6" s="1">
        <v>5.8</v>
      </c>
      <c r="E6" s="1">
        <v>7</v>
      </c>
      <c r="F6" s="1">
        <v>6.5</v>
      </c>
      <c r="G6" s="1">
        <f t="shared" si="0"/>
        <v>6.9375</v>
      </c>
      <c r="H6" s="4">
        <v>0.65</v>
      </c>
      <c r="I6" s="39" t="str">
        <f t="shared" si="1"/>
        <v>Reprovado</v>
      </c>
    </row>
    <row r="7" spans="1:9">
      <c r="A7" s="51"/>
      <c r="B7" s="5" t="s">
        <v>21</v>
      </c>
      <c r="C7" s="1">
        <v>4.38</v>
      </c>
      <c r="D7" s="1">
        <v>7.25</v>
      </c>
      <c r="E7" s="1">
        <v>7.25</v>
      </c>
      <c r="F7" s="1">
        <v>7</v>
      </c>
      <c r="G7" s="1">
        <f t="shared" si="0"/>
        <v>6.47</v>
      </c>
      <c r="H7" s="4">
        <v>0.77</v>
      </c>
      <c r="I7" s="39" t="str">
        <f t="shared" si="1"/>
        <v>Reprovado</v>
      </c>
    </row>
    <row r="8" spans="1:9">
      <c r="A8" s="51"/>
      <c r="B8" s="5" t="s">
        <v>22</v>
      </c>
      <c r="C8" s="1">
        <v>9.35</v>
      </c>
      <c r="D8" s="1">
        <v>8.25</v>
      </c>
      <c r="E8" s="1">
        <v>7.5</v>
      </c>
      <c r="F8" s="1">
        <v>7.25</v>
      </c>
      <c r="G8" s="1">
        <f t="shared" si="0"/>
        <v>8.0875000000000004</v>
      </c>
      <c r="H8" s="4">
        <v>0.78</v>
      </c>
      <c r="I8" s="39" t="str">
        <f t="shared" si="1"/>
        <v>Aprovado</v>
      </c>
    </row>
    <row r="9" spans="1:9">
      <c r="A9" s="51"/>
      <c r="B9" s="5" t="s">
        <v>23</v>
      </c>
      <c r="C9" s="1">
        <v>7.25</v>
      </c>
      <c r="D9" s="1">
        <v>4.5</v>
      </c>
      <c r="E9" s="1">
        <v>8</v>
      </c>
      <c r="F9" s="1">
        <v>7.5</v>
      </c>
      <c r="G9" s="1">
        <f t="shared" si="0"/>
        <v>6.8125</v>
      </c>
      <c r="H9" s="4">
        <v>0.88</v>
      </c>
      <c r="I9" s="39" t="str">
        <f t="shared" si="1"/>
        <v>Reprovado</v>
      </c>
    </row>
    <row r="10" spans="1:9">
      <c r="A10" s="51"/>
      <c r="B10" s="5" t="s">
        <v>24</v>
      </c>
      <c r="C10" s="1">
        <v>5.5</v>
      </c>
      <c r="D10" s="1">
        <v>7.5</v>
      </c>
      <c r="E10" s="1">
        <v>8.25</v>
      </c>
      <c r="F10" s="1">
        <v>4.5</v>
      </c>
      <c r="G10" s="1">
        <f t="shared" si="0"/>
        <v>6.4375</v>
      </c>
      <c r="H10" s="4">
        <v>0.92</v>
      </c>
      <c r="I10" s="39" t="str">
        <f t="shared" si="1"/>
        <v>Reprovado</v>
      </c>
    </row>
    <row r="11" spans="1:9">
      <c r="A11" s="51"/>
      <c r="B11" s="5" t="s">
        <v>25</v>
      </c>
      <c r="C11" s="1">
        <v>8.25</v>
      </c>
      <c r="D11" s="1">
        <v>8.75</v>
      </c>
      <c r="E11" s="1">
        <v>7</v>
      </c>
      <c r="F11" s="1">
        <v>3.5</v>
      </c>
      <c r="G11" s="1">
        <f t="shared" si="0"/>
        <v>6.875</v>
      </c>
      <c r="H11" s="4">
        <v>0.77</v>
      </c>
      <c r="I11" s="39" t="str">
        <f t="shared" si="1"/>
        <v>Reprovado</v>
      </c>
    </row>
  </sheetData>
  <mergeCells count="3">
    <mergeCell ref="A1:I1"/>
    <mergeCell ref="A2:A11"/>
    <mergeCell ref="B2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showGridLines="0" workbookViewId="0">
      <selection activeCell="E4" sqref="E4:E12"/>
    </sheetView>
  </sheetViews>
  <sheetFormatPr defaultColWidth="16.28515625" defaultRowHeight="15"/>
  <cols>
    <col min="2" max="2" width="20.28515625" customWidth="1"/>
    <col min="3" max="3" width="12.42578125" bestFit="1" customWidth="1"/>
    <col min="4" max="4" width="6.7109375" bestFit="1" customWidth="1"/>
  </cols>
  <sheetData>
    <row r="1" spans="1:5" ht="15.75">
      <c r="A1" s="53" t="s">
        <v>41</v>
      </c>
      <c r="B1" s="53"/>
      <c r="C1" s="53"/>
      <c r="D1" s="53"/>
      <c r="E1" s="53"/>
    </row>
    <row r="2" spans="1:5">
      <c r="A2" s="54"/>
      <c r="B2" s="54"/>
      <c r="C2" s="54"/>
      <c r="D2" s="54"/>
      <c r="E2" s="54"/>
    </row>
    <row r="3" spans="1:5" ht="30">
      <c r="A3" s="6" t="s">
        <v>28</v>
      </c>
      <c r="B3" s="6" t="s">
        <v>29</v>
      </c>
      <c r="C3" s="6" t="s">
        <v>30</v>
      </c>
      <c r="D3" s="6" t="s">
        <v>31</v>
      </c>
      <c r="E3" s="6" t="s">
        <v>42</v>
      </c>
    </row>
    <row r="4" spans="1:5">
      <c r="A4" s="37" t="s">
        <v>32</v>
      </c>
      <c r="B4" s="7">
        <v>2004</v>
      </c>
      <c r="C4" s="8">
        <v>40653</v>
      </c>
      <c r="D4" s="7">
        <v>2</v>
      </c>
      <c r="E4" s="39" t="str">
        <f>IF(OR(B4&lt;=2004,C4&lt;=40000),"Semi-Novo","velho")</f>
        <v>Semi-Novo</v>
      </c>
    </row>
    <row r="5" spans="1:5">
      <c r="A5" s="37" t="s">
        <v>33</v>
      </c>
      <c r="B5" s="7">
        <v>2000</v>
      </c>
      <c r="C5" s="8">
        <v>35325</v>
      </c>
      <c r="D5" s="7">
        <v>7</v>
      </c>
      <c r="E5" s="39" t="str">
        <f t="shared" ref="E5:E12" si="0">IF(OR(B5&lt;=2004,C5&lt;=40000),"Semi-Novo","velho")</f>
        <v>Semi-Novo</v>
      </c>
    </row>
    <row r="6" spans="1:5">
      <c r="A6" s="37" t="s">
        <v>34</v>
      </c>
      <c r="B6" s="7">
        <v>1998</v>
      </c>
      <c r="C6" s="8">
        <v>102366</v>
      </c>
      <c r="D6" s="7">
        <v>6</v>
      </c>
      <c r="E6" s="39" t="str">
        <f t="shared" si="0"/>
        <v>Semi-Novo</v>
      </c>
    </row>
    <row r="7" spans="1:5">
      <c r="A7" s="37" t="s">
        <v>35</v>
      </c>
      <c r="B7" s="7">
        <v>2003</v>
      </c>
      <c r="C7" s="8">
        <v>30777</v>
      </c>
      <c r="D7" s="7">
        <v>1</v>
      </c>
      <c r="E7" s="39" t="str">
        <f t="shared" si="0"/>
        <v>Semi-Novo</v>
      </c>
    </row>
    <row r="8" spans="1:5">
      <c r="A8" s="37" t="s">
        <v>36</v>
      </c>
      <c r="B8" s="7">
        <v>2011</v>
      </c>
      <c r="C8" s="8">
        <v>58236</v>
      </c>
      <c r="D8" s="7">
        <v>1</v>
      </c>
      <c r="E8" s="39" t="str">
        <f t="shared" si="0"/>
        <v>velho</v>
      </c>
    </row>
    <row r="9" spans="1:5">
      <c r="A9" s="37" t="s">
        <v>37</v>
      </c>
      <c r="B9" s="7">
        <v>2012</v>
      </c>
      <c r="C9" s="8">
        <v>12896</v>
      </c>
      <c r="D9" s="7">
        <v>1</v>
      </c>
      <c r="E9" s="39" t="str">
        <f t="shared" si="0"/>
        <v>Semi-Novo</v>
      </c>
    </row>
    <row r="10" spans="1:5">
      <c r="A10" s="37" t="s">
        <v>38</v>
      </c>
      <c r="B10" s="7">
        <v>2007</v>
      </c>
      <c r="C10" s="8">
        <v>51356</v>
      </c>
      <c r="D10" s="7">
        <v>1</v>
      </c>
      <c r="E10" s="39" t="str">
        <f t="shared" si="0"/>
        <v>velho</v>
      </c>
    </row>
    <row r="11" spans="1:5">
      <c r="A11" s="37" t="s">
        <v>39</v>
      </c>
      <c r="B11" s="7">
        <v>2007</v>
      </c>
      <c r="C11" s="8">
        <v>45873</v>
      </c>
      <c r="D11" s="7">
        <v>2</v>
      </c>
      <c r="E11" s="39" t="str">
        <f t="shared" si="0"/>
        <v>velho</v>
      </c>
    </row>
    <row r="12" spans="1:5">
      <c r="A12" s="37" t="s">
        <v>40</v>
      </c>
      <c r="B12" s="7">
        <v>2006</v>
      </c>
      <c r="C12" s="8">
        <v>21369</v>
      </c>
      <c r="D12" s="7">
        <v>2</v>
      </c>
      <c r="E12" s="39" t="str">
        <f t="shared" si="0"/>
        <v>Semi-Novo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4" sqref="D4"/>
    </sheetView>
  </sheetViews>
  <sheetFormatPr defaultColWidth="9.140625" defaultRowHeight="15"/>
  <cols>
    <col min="1" max="1" width="16.140625" style="9" customWidth="1"/>
    <col min="2" max="2" width="15.42578125" style="9" bestFit="1" customWidth="1"/>
    <col min="3" max="3" width="16" style="9" bestFit="1" customWidth="1"/>
    <col min="4" max="16384" width="9.140625" style="9"/>
  </cols>
  <sheetData>
    <row r="1" spans="1:3">
      <c r="A1" s="10" t="s">
        <v>43</v>
      </c>
      <c r="B1" s="10" t="s">
        <v>44</v>
      </c>
      <c r="C1" s="12" t="s">
        <v>52</v>
      </c>
    </row>
    <row r="2" spans="1:3">
      <c r="A2" s="38" t="s">
        <v>46</v>
      </c>
      <c r="B2" s="11">
        <f>FIND("-",A2,1)-1</f>
        <v>9</v>
      </c>
      <c r="C2" s="11" t="str">
        <f>LEFT(A2,B2)</f>
        <v>Argentina</v>
      </c>
    </row>
    <row r="3" spans="1:3">
      <c r="A3" s="38" t="s">
        <v>45</v>
      </c>
      <c r="B3" s="11">
        <f t="shared" ref="B3:B8" si="0">FIND("-",A3,1)-1</f>
        <v>6</v>
      </c>
      <c r="C3" s="11" t="str">
        <f t="shared" ref="C3:C8" si="1">LEFT(A3,B3)</f>
        <v>Brasil</v>
      </c>
    </row>
    <row r="4" spans="1:3">
      <c r="A4" s="38" t="s">
        <v>47</v>
      </c>
      <c r="B4" s="11">
        <f t="shared" si="0"/>
        <v>5</v>
      </c>
      <c r="C4" s="11" t="str">
        <f t="shared" si="1"/>
        <v>Egito</v>
      </c>
    </row>
    <row r="5" spans="1:3">
      <c r="A5" s="38" t="s">
        <v>48</v>
      </c>
      <c r="B5" s="11">
        <f t="shared" si="0"/>
        <v>6</v>
      </c>
      <c r="C5" s="11" t="str">
        <f t="shared" si="1"/>
        <v>França</v>
      </c>
    </row>
    <row r="6" spans="1:3">
      <c r="A6" s="38" t="s">
        <v>49</v>
      </c>
      <c r="B6" s="11">
        <f t="shared" si="0"/>
        <v>6</v>
      </c>
      <c r="C6" s="11" t="str">
        <f t="shared" si="1"/>
        <v>Itália</v>
      </c>
    </row>
    <row r="7" spans="1:3">
      <c r="A7" s="38" t="s">
        <v>50</v>
      </c>
      <c r="B7" s="11">
        <f t="shared" si="0"/>
        <v>10</v>
      </c>
      <c r="C7" s="11" t="str">
        <f t="shared" si="1"/>
        <v>Luxemburgo</v>
      </c>
    </row>
    <row r="8" spans="1:3">
      <c r="A8" s="38" t="s">
        <v>51</v>
      </c>
      <c r="B8" s="11">
        <f t="shared" si="0"/>
        <v>6</v>
      </c>
      <c r="C8" s="11" t="str">
        <f t="shared" si="1"/>
        <v>Suécia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topLeftCell="A2" workbookViewId="0">
      <selection activeCell="A5" sqref="A5"/>
    </sheetView>
  </sheetViews>
  <sheetFormatPr defaultRowHeight="15"/>
  <cols>
    <col min="1" max="1" width="11" bestFit="1" customWidth="1"/>
    <col min="3" max="3" width="11" bestFit="1" customWidth="1"/>
  </cols>
  <sheetData>
    <row r="1" spans="1:3">
      <c r="A1" s="13">
        <v>40473</v>
      </c>
    </row>
    <row r="2" spans="1:3">
      <c r="A2" s="13">
        <v>41204</v>
      </c>
      <c r="C2">
        <f>"30/09/2012" - "23/03/1985"</f>
        <v>10053</v>
      </c>
    </row>
    <row r="3" spans="1:3">
      <c r="A3" s="13">
        <f>A1 + 45</f>
        <v>40518</v>
      </c>
    </row>
    <row r="4" spans="1:3">
      <c r="A4" s="40">
        <v>33948</v>
      </c>
    </row>
    <row r="5" spans="1:3">
      <c r="A5" s="41">
        <f>A1-A4</f>
        <v>6525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showGridLines="0" workbookViewId="0">
      <selection activeCell="D5" sqref="D5"/>
    </sheetView>
  </sheetViews>
  <sheetFormatPr defaultRowHeight="15"/>
  <cols>
    <col min="1" max="1" width="10.28515625" customWidth="1"/>
    <col min="2" max="2" width="16.42578125" customWidth="1"/>
    <col min="3" max="3" width="14.42578125" customWidth="1"/>
  </cols>
  <sheetData>
    <row r="1" spans="1:3">
      <c r="A1" s="55" t="s">
        <v>53</v>
      </c>
      <c r="B1" s="56"/>
      <c r="C1" s="57"/>
    </row>
    <row r="2" spans="1:3">
      <c r="A2" s="16"/>
      <c r="B2" s="14"/>
      <c r="C2" s="17"/>
    </row>
    <row r="3" spans="1:3">
      <c r="A3" s="18" t="s">
        <v>54</v>
      </c>
      <c r="B3" s="15" t="s">
        <v>55</v>
      </c>
      <c r="C3" s="19" t="s">
        <v>56</v>
      </c>
    </row>
    <row r="4" spans="1:3">
      <c r="A4" s="20">
        <v>15</v>
      </c>
      <c r="B4" s="58">
        <f ca="1">TODAY()</f>
        <v>44052</v>
      </c>
      <c r="C4" s="22">
        <f ca="1">$B$4-A4</f>
        <v>44037</v>
      </c>
    </row>
    <row r="5" spans="1:3">
      <c r="A5" s="20">
        <v>30</v>
      </c>
      <c r="B5" s="59"/>
      <c r="C5" s="22">
        <f t="shared" ref="C5:C8" ca="1" si="0">$B$4-A5</f>
        <v>44022</v>
      </c>
    </row>
    <row r="6" spans="1:3">
      <c r="A6" s="20">
        <v>45</v>
      </c>
      <c r="B6" s="59"/>
      <c r="C6" s="22">
        <f t="shared" ca="1" si="0"/>
        <v>44007</v>
      </c>
    </row>
    <row r="7" spans="1:3">
      <c r="A7" s="20">
        <v>60</v>
      </c>
      <c r="B7" s="59"/>
      <c r="C7" s="22">
        <f t="shared" ca="1" si="0"/>
        <v>43992</v>
      </c>
    </row>
    <row r="8" spans="1:3" ht="15.75" thickBot="1">
      <c r="A8" s="21">
        <v>90</v>
      </c>
      <c r="B8" s="60"/>
      <c r="C8" s="22">
        <f t="shared" ca="1" si="0"/>
        <v>43962</v>
      </c>
    </row>
  </sheetData>
  <mergeCells count="2">
    <mergeCell ref="A1:C1"/>
    <mergeCell ref="B4:B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width="19" bestFit="1" customWidth="1"/>
    <col min="2" max="2" width="14" bestFit="1" customWidth="1"/>
  </cols>
  <sheetData>
    <row r="1" spans="1:2">
      <c r="A1" t="s">
        <v>57</v>
      </c>
      <c r="B1" t="s">
        <v>58</v>
      </c>
    </row>
    <row r="2" spans="1:2">
      <c r="A2" s="13">
        <v>28758</v>
      </c>
      <c r="B2" s="9">
        <f>WEEKDAY(A2)</f>
        <v>2</v>
      </c>
    </row>
    <row r="3" spans="1:2">
      <c r="A3" s="13"/>
      <c r="B3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zoomScale="140" zoomScaleNormal="140" workbookViewId="0">
      <selection activeCell="B4" sqref="B4"/>
    </sheetView>
  </sheetViews>
  <sheetFormatPr defaultRowHeight="15"/>
  <cols>
    <col min="1" max="1" width="13.28515625" bestFit="1" customWidth="1"/>
  </cols>
  <sheetData>
    <row r="1" spans="1:2">
      <c r="A1" t="s">
        <v>62</v>
      </c>
      <c r="B1" s="23">
        <v>0.3215277777777778</v>
      </c>
    </row>
    <row r="2" spans="1:2">
      <c r="A2" t="s">
        <v>61</v>
      </c>
      <c r="B2" s="23">
        <v>0.72083333333333333</v>
      </c>
    </row>
    <row r="3" spans="1:2">
      <c r="A3" t="s">
        <v>60</v>
      </c>
      <c r="B3" s="23">
        <f>B2-B1</f>
        <v>0.39930555555555552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showGridLines="0" workbookViewId="0">
      <selection activeCell="D11" sqref="D11"/>
    </sheetView>
  </sheetViews>
  <sheetFormatPr defaultColWidth="11.28515625" defaultRowHeight="15"/>
  <cols>
    <col min="5" max="5" width="12" bestFit="1" customWidth="1"/>
  </cols>
  <sheetData>
    <row r="1" spans="1:5">
      <c r="A1" s="64" t="s">
        <v>63</v>
      </c>
      <c r="B1" s="65"/>
      <c r="C1" s="65"/>
      <c r="D1" s="65"/>
      <c r="E1" s="66"/>
    </row>
    <row r="2" spans="1:5">
      <c r="A2" s="67"/>
      <c r="B2" s="68"/>
      <c r="C2" s="68"/>
      <c r="D2" s="68"/>
      <c r="E2" s="69"/>
    </row>
    <row r="3" spans="1:5">
      <c r="A3" s="70" t="s">
        <v>59</v>
      </c>
      <c r="B3" s="71"/>
      <c r="C3" s="71" t="s">
        <v>66</v>
      </c>
      <c r="D3" s="71"/>
      <c r="E3" s="72" t="s">
        <v>67</v>
      </c>
    </row>
    <row r="4" spans="1:5">
      <c r="A4" s="25" t="s">
        <v>64</v>
      </c>
      <c r="B4" s="24" t="s">
        <v>65</v>
      </c>
      <c r="C4" s="24" t="s">
        <v>64</v>
      </c>
      <c r="D4" s="24" t="s">
        <v>65</v>
      </c>
      <c r="E4" s="72"/>
    </row>
    <row r="5" spans="1:5" ht="10.5" customHeight="1">
      <c r="A5" s="61"/>
      <c r="B5" s="62"/>
      <c r="C5" s="62"/>
      <c r="D5" s="62"/>
      <c r="E5" s="63"/>
    </row>
    <row r="6" spans="1:5" ht="15.75" thickBot="1">
      <c r="A6" s="26"/>
      <c r="B6" s="27"/>
      <c r="C6" s="28"/>
      <c r="D6" s="27"/>
      <c r="E6" s="29"/>
    </row>
  </sheetData>
  <mergeCells count="6">
    <mergeCell ref="A5:E5"/>
    <mergeCell ref="A1:E1"/>
    <mergeCell ref="A2:E2"/>
    <mergeCell ref="A3:B3"/>
    <mergeCell ref="C3:D3"/>
    <mergeCell ref="E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Medias_SE</vt:lpstr>
      <vt:lpstr>Boletim_Final_E</vt:lpstr>
      <vt:lpstr>Agencia_OU</vt:lpstr>
      <vt:lpstr>Funcoes_Esquerda_e_Localizar</vt:lpstr>
      <vt:lpstr>DATAS</vt:lpstr>
      <vt:lpstr>PAGAMENTOS</vt:lpstr>
      <vt:lpstr>Dia_Da_Semana</vt:lpstr>
      <vt:lpstr>Horas</vt:lpstr>
      <vt:lpstr>Calcula_Passeio</vt:lpstr>
      <vt:lpstr>Dia_Mes_Ano</vt:lpstr>
      <vt:lpstr>Plan9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2020-08-09T11:25:11Z</dcterms:modified>
</cp:coreProperties>
</file>